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5"/>
  </bookViews>
  <sheets>
    <sheet name=" 危旧桥改造" sheetId="24" r:id="rId1"/>
    <sheet name=" 长大隧道结构监测" sheetId="27" r:id="rId2"/>
    <sheet name=" 安全提升" sheetId="28" r:id="rId3"/>
    <sheet name="灾害防治" sheetId="29" r:id="rId4"/>
    <sheet name=" 高边坡监测" sheetId="30" r:id="rId5"/>
    <sheet name=" 桥梁防护设施提升" sheetId="32" r:id="rId6"/>
  </sheets>
  <definedNames>
    <definedName name="_xlnm._FilterDatabase" localSheetId="2" hidden="1">' 安全提升'!$A$7:$I$15</definedName>
    <definedName name="_xlnm._FilterDatabase" localSheetId="0" hidden="1">' 危旧桥改造'!$A$6:$L$16</definedName>
    <definedName name="_xlnm._FilterDatabase" localSheetId="4" hidden="1">' 高边坡监测'!$A$6:$I$16</definedName>
    <definedName name="_xlnm.Print_Area" localSheetId="0">' 危旧桥改造'!$A:$L</definedName>
    <definedName name="_xlnm.Print_Area" localSheetId="3">灾害防治!$A$1:$J$9</definedName>
    <definedName name="_xlnm.Print_Titles" localSheetId="2">' 安全提升'!$3:$4</definedName>
    <definedName name="_xlnm.Print_Titles" localSheetId="0">' 危旧桥改造'!$1:$4</definedName>
    <definedName name="_xlnm.Print_Titles" localSheetId="3">灾害防治!$3:$4</definedName>
    <definedName name="_xlnm.Print_Titles" localSheetId="4">' 高边坡监测'!$3:$4</definedName>
    <definedName name="_xlnm._FilterDatabase" localSheetId="5" hidden="1">' 桥梁防护设施提升'!$A$6:$O$17</definedName>
    <definedName name="_xlnm.Print_Area" localSheetId="5">' 桥梁防护设施提升'!$A:$O</definedName>
    <definedName name="_xlnm.Print_Titles" localSheetId="5">' 桥梁防护设施提升'!$3:$5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<sst xmlns="http://schemas.openxmlformats.org/spreadsheetml/2006/main" count="363" uniqueCount="187">
  <si>
    <t>附件4-1</t>
  </si>
  <si>
    <t>2026年第二批国道路网结构改造计划明细表（危旧桥改造工程）</t>
  </si>
  <si>
    <t>序号</t>
  </si>
  <si>
    <t>项目所在地</t>
  </si>
  <si>
    <t>项目名称</t>
  </si>
  <si>
    <t>建设性质</t>
  </si>
  <si>
    <t>改造类别</t>
  </si>
  <si>
    <t>建设规模</t>
  </si>
  <si>
    <t>市州</t>
  </si>
  <si>
    <t>县市区</t>
  </si>
  <si>
    <t>路线编号</t>
  </si>
  <si>
    <t>路线技术等级</t>
  </si>
  <si>
    <t>桥梁名称</t>
  </si>
  <si>
    <t>桥梁
编码</t>
  </si>
  <si>
    <t>桥梁
中心桩号</t>
  </si>
  <si>
    <t>全宽（米）</t>
  </si>
  <si>
    <t>全长（米）</t>
  </si>
  <si>
    <t>全省合计</t>
  </si>
  <si>
    <t>长沙市小计</t>
  </si>
  <si>
    <t>长沙市</t>
  </si>
  <si>
    <t>浏阳市</t>
  </si>
  <si>
    <t>G354</t>
  </si>
  <si>
    <t>三级</t>
  </si>
  <si>
    <t>上白桥（双向）</t>
  </si>
  <si>
    <t>G354430181L0120</t>
  </si>
  <si>
    <t>K291+586</t>
  </si>
  <si>
    <t>拆除重建（全桥）</t>
  </si>
  <si>
    <t>适应性不足桥梁改造</t>
  </si>
  <si>
    <t>陈家桥（双向）</t>
  </si>
  <si>
    <t>G354430181L0110</t>
  </si>
  <si>
    <t>K288+211</t>
  </si>
  <si>
    <t>益阳市小计</t>
  </si>
  <si>
    <t>益阳市</t>
  </si>
  <si>
    <t>南县</t>
  </si>
  <si>
    <t>G353</t>
  </si>
  <si>
    <t>二级</t>
  </si>
  <si>
    <t>南安桥（双向）</t>
  </si>
  <si>
    <t>G353430921L0280</t>
  </si>
  <si>
    <t>K1230+302</t>
  </si>
  <si>
    <t>危桥改造</t>
  </si>
  <si>
    <t>桃江县</t>
  </si>
  <si>
    <t>G536</t>
  </si>
  <si>
    <t>一级</t>
  </si>
  <si>
    <t>学堂港桥（双向）</t>
  </si>
  <si>
    <t>G536430922L0510</t>
  </si>
  <si>
    <t>K168+809</t>
  </si>
  <si>
    <t>加固改造</t>
  </si>
  <si>
    <t>安化县</t>
  </si>
  <si>
    <t>双桥（双向）</t>
  </si>
  <si>
    <t>G536430923L1030</t>
  </si>
  <si>
    <t>K301+94</t>
  </si>
  <si>
    <t>G207</t>
  </si>
  <si>
    <t>曾家桥（双向）</t>
  </si>
  <si>
    <t>G207430923L0740</t>
  </si>
  <si>
    <t>K3018+168</t>
  </si>
  <si>
    <t xml:space="preserve"> 湘西州小计</t>
  </si>
  <si>
    <t>湘西州</t>
  </si>
  <si>
    <t>保靖县</t>
  </si>
  <si>
    <t>G209</t>
  </si>
  <si>
    <t>要坝工班桥（双向）</t>
  </si>
  <si>
    <t>G209433125L0420</t>
  </si>
  <si>
    <t>K2621+548</t>
  </si>
  <si>
    <t>附件4-2</t>
  </si>
  <si>
    <t>2026年第二批国道路网结构改造计划明细表（长大隧道结构监测系统建设工程）</t>
  </si>
  <si>
    <t>管养单位</t>
  </si>
  <si>
    <t>行政区划代码</t>
  </si>
  <si>
    <t>路线
编号</t>
  </si>
  <si>
    <t>隧道
名称</t>
  </si>
  <si>
    <t>隧道
编码</t>
  </si>
  <si>
    <t>隧道入口桩号</t>
  </si>
  <si>
    <t>净宽
(米)</t>
  </si>
  <si>
    <t>全长
(米)</t>
  </si>
  <si>
    <t>湖南省高速公路集团有限公司湘西分公司</t>
  </si>
  <si>
    <t>龙山县</t>
  </si>
  <si>
    <t>G5515</t>
  </si>
  <si>
    <t>砂子坡隧道</t>
  </si>
  <si>
    <t>G5515433130U0210</t>
  </si>
  <si>
    <t>K136+200</t>
  </si>
  <si>
    <t>新建</t>
  </si>
  <si>
    <t>公路长大隧道结构监测系统建设</t>
  </si>
  <si>
    <t>附件4-3</t>
  </si>
  <si>
    <t>2026年第二批普通国道路网结构改造计划明细表（安全设施精细化提升工程）</t>
  </si>
  <si>
    <t>处治长度（公里）</t>
  </si>
  <si>
    <t>市县区</t>
  </si>
  <si>
    <t>起点桩号</t>
  </si>
  <si>
    <t>止点桩号</t>
  </si>
  <si>
    <t>合计</t>
  </si>
  <si>
    <t>株洲市 小计</t>
  </si>
  <si>
    <t>株洲市</t>
  </si>
  <si>
    <t>茶陵县</t>
  </si>
  <si>
    <t>G106</t>
  </si>
  <si>
    <t>K1845.387-K1846.295，K1848.583-K1849.54，K1854.474-K1855.244，K1860.454-K1861.251，K1886.648-K1887.625，K1893.93-K1894.01，K1894.6-K1894.7，K1895.87-K1897.1，K1899.1-K1899.973，K1900.2-K1905.478</t>
  </si>
  <si>
    <t>穿城镇路段提升，平面交叉路口完善</t>
  </si>
  <si>
    <t>G322</t>
  </si>
  <si>
    <t>K1086.382-K1087.736，K1088.08-K1089，K1090.2-K1091.01，K1092.5-K1093.91，K1094.608-K1095.56，K1095.611-K1095.755，K1095.945-K1096.475，K1097.55-K1098.075，K1099.6-K1099.67，K1100.1-K1100.7，K1114.19-K1114.25，K1135.308-K1136.397，K1137.75-K1138.21，K1138.58-K1138.72，K1144.82-K1146.45，K1148.9-K1149.3</t>
  </si>
  <si>
    <t>郴州市 小计</t>
  </si>
  <si>
    <t>郴州市</t>
  </si>
  <si>
    <t>宜章县</t>
  </si>
  <si>
    <t>G535</t>
  </si>
  <si>
    <t>K356.661-K364.895</t>
  </si>
  <si>
    <t>穿城镇路段提升,平面交叉路口完善,连续长陡下坡安全通行能力提升,其他路段安全提升</t>
  </si>
  <si>
    <t>永州市 小计</t>
  </si>
  <si>
    <t>永州市</t>
  </si>
  <si>
    <t>新田县</t>
  </si>
  <si>
    <t>G234</t>
  </si>
  <si>
    <t>K2541.685-K2564.446，K2590.069-K2599.982，K2600.045-K2609.696</t>
  </si>
  <si>
    <t>怀化市 小计</t>
  </si>
  <si>
    <t>怀化市</t>
  </si>
  <si>
    <t>靖州县</t>
  </si>
  <si>
    <t>K3012.46-K3012.572，K3012.579-K3013.305</t>
  </si>
  <si>
    <t>其他路段安全提升</t>
  </si>
  <si>
    <t>G356</t>
  </si>
  <si>
    <t>K1577.26-K1577.472，K1582.251-K1582.98，K1594.893-K1595.991，K1648.126-K1648.487，K1661.173-K1662，K1664.194-K1665.924</t>
  </si>
  <si>
    <t>附件4-4</t>
  </si>
  <si>
    <t>2026年第二批普通国道路网结构改造计划明细表（灾害防治工程）</t>
  </si>
  <si>
    <t>处治灾害类型</t>
  </si>
  <si>
    <t>处治长度(公里)</t>
  </si>
  <si>
    <t>岳阳市 小计</t>
  </si>
  <si>
    <t>岳阳市</t>
  </si>
  <si>
    <t>湘阴县</t>
  </si>
  <si>
    <t>防治结合</t>
  </si>
  <si>
    <t>沉陷塌陷</t>
  </si>
  <si>
    <t>芷江侗族自治县</t>
  </si>
  <si>
    <t>G320</t>
  </si>
  <si>
    <t>防护为主</t>
  </si>
  <si>
    <t>崩塌</t>
  </si>
  <si>
    <t>附件4-5</t>
  </si>
  <si>
    <t>2026年第二批普通国道路网结构改造计划明细表（高边坡监测工程）</t>
  </si>
  <si>
    <t>边坡（灾害）类型</t>
  </si>
  <si>
    <t>监测长度（公里）</t>
  </si>
  <si>
    <t>益阳市 小计</t>
  </si>
  <si>
    <t>路堑崩塌</t>
  </si>
  <si>
    <t>汝城县</t>
  </si>
  <si>
    <t>路堤滑坡</t>
  </si>
  <si>
    <t>G357</t>
  </si>
  <si>
    <t>路堑滑坡</t>
  </si>
  <si>
    <t>洪江市</t>
  </si>
  <si>
    <t>娄底市 小计</t>
  </si>
  <si>
    <t>娄底市</t>
  </si>
  <si>
    <t>冷水江市</t>
  </si>
  <si>
    <t>湘西州 小计</t>
  </si>
  <si>
    <t>泸溪县</t>
  </si>
  <si>
    <t>G319</t>
  </si>
  <si>
    <t>附件4-6</t>
  </si>
  <si>
    <t>2026年第二批国道路网结构改造计划明细表（桥梁防护设施提升）</t>
  </si>
  <si>
    <t>入库类别</t>
  </si>
  <si>
    <t>建设规模（米）</t>
  </si>
  <si>
    <t>备注</t>
  </si>
  <si>
    <t>全长</t>
  </si>
  <si>
    <t>全宽</t>
  </si>
  <si>
    <t>沅陵县</t>
  </si>
  <si>
    <t>二级公路</t>
  </si>
  <si>
    <t>洞底桥（双向）</t>
  </si>
  <si>
    <t>G319431222L1100</t>
  </si>
  <si>
    <t>K1774+447</t>
  </si>
  <si>
    <t>桥梁安全防护能力不足桥梁(含公跨铁立交桥)</t>
  </si>
  <si>
    <t>桥梁防护设施提升</t>
  </si>
  <si>
    <t>柿子园二桥（双向）</t>
  </si>
  <si>
    <t>G319431222L0960</t>
  </si>
  <si>
    <t>K1727+258</t>
  </si>
  <si>
    <t>三级公路</t>
  </si>
  <si>
    <t>叶子冲桥（双向）</t>
  </si>
  <si>
    <t>G319431222L0920</t>
  </si>
  <si>
    <t>K1700+781</t>
  </si>
  <si>
    <t>中牧马溪桥（双向）</t>
  </si>
  <si>
    <t>G319431222L0900</t>
  </si>
  <si>
    <t>K1697+14</t>
  </si>
  <si>
    <t>楠木铺桥（双向）</t>
  </si>
  <si>
    <t>G319431222L0870</t>
  </si>
  <si>
    <t>K1690+747</t>
  </si>
  <si>
    <t>荔枝溪桥（双向）</t>
  </si>
  <si>
    <t>G319431222L0830</t>
  </si>
  <si>
    <t>K1677+94</t>
  </si>
  <si>
    <t>沐濯铺桥（双向）</t>
  </si>
  <si>
    <t>G319431222L0790</t>
  </si>
  <si>
    <t>K1659+579</t>
  </si>
  <si>
    <t>海沙坪桥（双向）</t>
  </si>
  <si>
    <t>G319431222L0760</t>
  </si>
  <si>
    <t>K1653+111</t>
  </si>
  <si>
    <t>G241</t>
  </si>
  <si>
    <t>桂竹潭桥（双向）</t>
  </si>
  <si>
    <t>G241431222L0960</t>
  </si>
  <si>
    <t>K2241+065</t>
  </si>
  <si>
    <t>下宁乡桥（双向）</t>
  </si>
  <si>
    <t>G319431222L0750</t>
  </si>
  <si>
    <t>K1650+867</t>
  </si>
  <si>
    <t>娄底市小计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</si>
</sst>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0"/>
  </numFmts>
  <fonts count="56">
    <font>
      <sz val="11"/>
      <color indexed="8"/>
      <name val="Calibri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F1115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9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31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Fill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6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46" fillId="4" borderId="16" applyNumberFormat="0" applyAlignment="0" applyProtection="0">
      <alignment vertical="center"/>
    </xf>
    <xf numFmtId="0" fontId="47" fillId="5" borderId="18" applyNumberFormat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0" borderId="0" applyFill="0" applyProtection="0"/>
    <xf numFmtId="0" fontId="0" fillId="0" borderId="0" applyFill="0" applyProtection="0"/>
    <xf numFmtId="0" fontId="55" fillId="0" borderId="0" applyFill="0">
      <alignment vertical="center"/>
    </xf>
  </cellStyleXfs>
  <cellXfs count="93">
    <xf numFmtId="0" fontId="0" fillId="0" borderId="0" xfId="0" applyFill="1" applyProtection="1"/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wrapText="1"/>
    </xf>
    <xf numFmtId="0" fontId="1" fillId="0" borderId="0" xfId="0" applyFont="1" applyAlignment="1"/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176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 applyProtection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7" fillId="0" borderId="2" xfId="51" applyFont="1" applyFill="1" applyBorder="1" applyAlignment="1">
      <alignment horizontal="center" vertical="center" wrapText="1"/>
    </xf>
    <xf numFmtId="176" fontId="18" fillId="0" borderId="6" xfId="51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18" fillId="0" borderId="2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Protection="1"/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2" fillId="0" borderId="7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5" fillId="0" borderId="0" xfId="0" applyFont="1" applyFill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177" fontId="30" fillId="0" borderId="11" xfId="0" applyNumberFormat="1" applyFont="1" applyFill="1" applyBorder="1" applyAlignment="1" applyProtection="1">
      <alignment horizontal="center" vertical="center" wrapText="1"/>
    </xf>
    <xf numFmtId="177" fontId="28" fillId="0" borderId="2" xfId="0" applyNumberFormat="1" applyFont="1" applyFill="1" applyBorder="1" applyAlignment="1" applyProtection="1">
      <alignment horizontal="center" vertical="center"/>
    </xf>
    <xf numFmtId="177" fontId="28" fillId="0" borderId="2" xfId="0" applyNumberFormat="1" applyFont="1" applyFill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 wrapText="1"/>
    </xf>
    <xf numFmtId="1" fontId="31" fillId="0" borderId="6" xfId="0" applyNumberFormat="1" applyFont="1" applyFill="1" applyBorder="1" applyAlignment="1" applyProtection="1">
      <alignment horizontal="center" vertical="center" wrapText="1"/>
    </xf>
    <xf numFmtId="1" fontId="31" fillId="0" borderId="12" xfId="0" applyNumberFormat="1" applyFont="1" applyFill="1" applyBorder="1" applyAlignment="1" applyProtection="1">
      <alignment horizontal="center" vertical="center" wrapText="1"/>
    </xf>
    <xf numFmtId="178" fontId="31" fillId="0" borderId="6" xfId="0" applyNumberFormat="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6" fillId="0" borderId="0" xfId="0" applyFont="1" applyFill="1" applyAlignment="1" applyProtection="1">
      <alignment horizontal="left" vertical="center"/>
    </xf>
    <xf numFmtId="0" fontId="33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</xf>
    <xf numFmtId="0" fontId="3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Protection="1"/>
    <xf numFmtId="0" fontId="1" fillId="0" borderId="2" xfId="0" applyFont="1" applyFill="1" applyBorder="1" applyProtection="1"/>
    <xf numFmtId="0" fontId="1" fillId="0" borderId="2" xfId="0" applyFont="1" applyFill="1" applyBorder="1" applyAlignment="1" applyProtection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0AD47"/>
      <color rgb="0000B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55" zoomScaleNormal="55" workbookViewId="0">
      <pane ySplit="5" topLeftCell="A6" activePane="bottomLeft" state="frozen"/>
      <selection/>
      <selection pane="bottomLeft" activeCell="T8" sqref="T8"/>
    </sheetView>
  </sheetViews>
  <sheetFormatPr defaultColWidth="9" defaultRowHeight="14.25"/>
  <cols>
    <col min="1" max="1" width="9.1047619047619" style="82" customWidth="1"/>
    <col min="2" max="2" width="11.1047619047619" style="82" customWidth="1"/>
    <col min="3" max="3" width="12.552380952381" style="82" customWidth="1"/>
    <col min="4" max="4" width="10.552380952381" style="82" customWidth="1"/>
    <col min="5" max="5" width="15.0571428571429" style="82" customWidth="1"/>
    <col min="6" max="6" width="19.9904761904762" style="2" customWidth="1"/>
    <col min="7" max="7" width="22.0761904761905" style="2" customWidth="1"/>
    <col min="8" max="8" width="18.1714285714286" style="82" customWidth="1"/>
    <col min="9" max="9" width="17.3904761904762" style="82" customWidth="1"/>
    <col min="10" max="10" width="26.2285714285714" style="2" customWidth="1"/>
    <col min="11" max="11" width="16.8761904761905" style="82" customWidth="1"/>
    <col min="12" max="12" width="23.6285714285714" style="82" customWidth="1"/>
    <col min="13" max="16384" width="9" style="82"/>
  </cols>
  <sheetData>
    <row r="1" ht="47" customHeight="1" spans="1:1">
      <c r="A1" s="83" t="s">
        <v>0</v>
      </c>
    </row>
    <row r="2" ht="46.05" customHeight="1" spans="1:1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ht="27" customHeight="1" spans="1:12">
      <c r="A3" s="85" t="s">
        <v>2</v>
      </c>
      <c r="B3" s="86" t="s">
        <v>3</v>
      </c>
      <c r="C3" s="86"/>
      <c r="D3" s="8" t="s">
        <v>4</v>
      </c>
      <c r="E3" s="8"/>
      <c r="F3" s="8"/>
      <c r="G3" s="8"/>
      <c r="H3" s="8"/>
      <c r="I3" s="7" t="s">
        <v>5</v>
      </c>
      <c r="J3" s="7" t="s">
        <v>6</v>
      </c>
      <c r="K3" s="8" t="s">
        <v>7</v>
      </c>
      <c r="L3" s="13"/>
    </row>
    <row r="4" ht="27" customHeight="1" spans="1:12">
      <c r="A4" s="87"/>
      <c r="B4" s="85" t="s">
        <v>8</v>
      </c>
      <c r="C4" s="85" t="s">
        <v>9</v>
      </c>
      <c r="D4" s="85" t="s">
        <v>10</v>
      </c>
      <c r="E4" s="85" t="s">
        <v>11</v>
      </c>
      <c r="F4" s="85" t="s">
        <v>12</v>
      </c>
      <c r="G4" s="85" t="s">
        <v>13</v>
      </c>
      <c r="H4" s="85" t="s">
        <v>14</v>
      </c>
      <c r="I4" s="9"/>
      <c r="J4" s="9"/>
      <c r="K4" s="85" t="s">
        <v>15</v>
      </c>
      <c r="L4" s="85" t="s">
        <v>16</v>
      </c>
    </row>
    <row r="5" ht="91.95" customHeight="1" spans="1:12">
      <c r="A5" s="88"/>
      <c r="B5" s="88"/>
      <c r="C5" s="88"/>
      <c r="D5" s="88"/>
      <c r="E5" s="88"/>
      <c r="F5" s="88"/>
      <c r="G5" s="88"/>
      <c r="H5" s="88"/>
      <c r="I5" s="10"/>
      <c r="J5" s="10"/>
      <c r="K5" s="88"/>
      <c r="L5" s="88"/>
    </row>
    <row r="6" ht="57" customHeight="1" spans="1:12">
      <c r="A6" s="89"/>
      <c r="B6" s="12" t="s">
        <v>17</v>
      </c>
      <c r="C6" s="86"/>
      <c r="D6" s="90"/>
      <c r="E6" s="90"/>
      <c r="F6" s="86">
        <f>SUBTOTAL(3,F7:F16)</f>
        <v>7</v>
      </c>
      <c r="G6" s="8"/>
      <c r="H6" s="8"/>
      <c r="I6" s="8"/>
      <c r="J6" s="8"/>
      <c r="K6" s="8"/>
      <c r="L6" s="8"/>
    </row>
    <row r="7" ht="57" customHeight="1" spans="1:12">
      <c r="A7" s="91"/>
      <c r="B7" s="12" t="s">
        <v>18</v>
      </c>
      <c r="C7" s="91"/>
      <c r="D7" s="91"/>
      <c r="E7" s="91"/>
      <c r="F7" s="8">
        <f>SUBTOTAL(3,F8:F9)</f>
        <v>2</v>
      </c>
      <c r="G7" s="92"/>
      <c r="H7" s="91"/>
      <c r="I7" s="91"/>
      <c r="J7" s="92"/>
      <c r="K7" s="91"/>
      <c r="L7" s="91"/>
    </row>
    <row r="8" ht="57" customHeight="1" spans="1:12">
      <c r="A8" s="11">
        <v>1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23</v>
      </c>
      <c r="G8" s="11" t="s">
        <v>24</v>
      </c>
      <c r="H8" s="11" t="s">
        <v>25</v>
      </c>
      <c r="I8" s="11" t="s">
        <v>26</v>
      </c>
      <c r="J8" s="11" t="s">
        <v>27</v>
      </c>
      <c r="K8" s="11">
        <v>8.5</v>
      </c>
      <c r="L8" s="11">
        <v>13</v>
      </c>
    </row>
    <row r="9" ht="57" customHeight="1" spans="1:12">
      <c r="A9" s="11">
        <v>2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28</v>
      </c>
      <c r="G9" s="11" t="s">
        <v>29</v>
      </c>
      <c r="H9" s="11" t="s">
        <v>30</v>
      </c>
      <c r="I9" s="11" t="s">
        <v>26</v>
      </c>
      <c r="J9" s="11" t="s">
        <v>27</v>
      </c>
      <c r="K9" s="11">
        <v>10</v>
      </c>
      <c r="L9" s="11">
        <v>18</v>
      </c>
    </row>
    <row r="10" ht="57" customHeight="1" spans="1:12">
      <c r="A10" s="11"/>
      <c r="B10" s="12" t="s">
        <v>31</v>
      </c>
      <c r="C10" s="11"/>
      <c r="D10" s="11"/>
      <c r="E10" s="11"/>
      <c r="F10" s="8">
        <f>SUBTOTAL(3,F11:F14)</f>
        <v>4</v>
      </c>
      <c r="G10" s="11"/>
      <c r="H10" s="11"/>
      <c r="I10" s="11"/>
      <c r="J10" s="11"/>
      <c r="K10" s="11"/>
      <c r="L10" s="11"/>
    </row>
    <row r="11" ht="57" customHeight="1" spans="1:12">
      <c r="A11" s="11">
        <v>3</v>
      </c>
      <c r="B11" s="11" t="s">
        <v>32</v>
      </c>
      <c r="C11" s="11" t="s">
        <v>33</v>
      </c>
      <c r="D11" s="11" t="s">
        <v>34</v>
      </c>
      <c r="E11" s="11" t="s">
        <v>35</v>
      </c>
      <c r="F11" s="11" t="s">
        <v>36</v>
      </c>
      <c r="G11" s="11" t="s">
        <v>37</v>
      </c>
      <c r="H11" s="11" t="s">
        <v>38</v>
      </c>
      <c r="I11" s="11" t="s">
        <v>26</v>
      </c>
      <c r="J11" s="11" t="s">
        <v>39</v>
      </c>
      <c r="K11" s="11">
        <v>12.5</v>
      </c>
      <c r="L11" s="11">
        <v>182.35</v>
      </c>
    </row>
    <row r="12" ht="57" customHeight="1" spans="1:12">
      <c r="A12" s="11">
        <v>4</v>
      </c>
      <c r="B12" s="11" t="s">
        <v>32</v>
      </c>
      <c r="C12" s="11" t="s">
        <v>40</v>
      </c>
      <c r="D12" s="11" t="s">
        <v>41</v>
      </c>
      <c r="E12" s="11" t="s">
        <v>42</v>
      </c>
      <c r="F12" s="11" t="s">
        <v>43</v>
      </c>
      <c r="G12" s="11" t="s">
        <v>44</v>
      </c>
      <c r="H12" s="11" t="s">
        <v>45</v>
      </c>
      <c r="I12" s="11" t="s">
        <v>46</v>
      </c>
      <c r="J12" s="11" t="s">
        <v>27</v>
      </c>
      <c r="K12" s="11">
        <v>30.5</v>
      </c>
      <c r="L12" s="11">
        <v>15</v>
      </c>
    </row>
    <row r="13" ht="57" customHeight="1" spans="1:12">
      <c r="A13" s="11">
        <v>5</v>
      </c>
      <c r="B13" s="11" t="s">
        <v>32</v>
      </c>
      <c r="C13" s="11" t="s">
        <v>47</v>
      </c>
      <c r="D13" s="11" t="s">
        <v>41</v>
      </c>
      <c r="E13" s="11" t="s">
        <v>35</v>
      </c>
      <c r="F13" s="11" t="s">
        <v>48</v>
      </c>
      <c r="G13" s="11" t="s">
        <v>49</v>
      </c>
      <c r="H13" s="11" t="s">
        <v>50</v>
      </c>
      <c r="I13" s="11" t="s">
        <v>46</v>
      </c>
      <c r="J13" s="11" t="s">
        <v>39</v>
      </c>
      <c r="K13" s="11">
        <v>9.5</v>
      </c>
      <c r="L13" s="11">
        <v>14</v>
      </c>
    </row>
    <row r="14" ht="57" customHeight="1" spans="1:12">
      <c r="A14" s="11">
        <v>6</v>
      </c>
      <c r="B14" s="11" t="s">
        <v>32</v>
      </c>
      <c r="C14" s="11" t="s">
        <v>47</v>
      </c>
      <c r="D14" s="11" t="s">
        <v>51</v>
      </c>
      <c r="E14" s="11" t="s">
        <v>35</v>
      </c>
      <c r="F14" s="11" t="s">
        <v>52</v>
      </c>
      <c r="G14" s="11" t="s">
        <v>53</v>
      </c>
      <c r="H14" s="11" t="s">
        <v>54</v>
      </c>
      <c r="I14" s="11" t="s">
        <v>46</v>
      </c>
      <c r="J14" s="11" t="s">
        <v>39</v>
      </c>
      <c r="K14" s="11">
        <v>11.5</v>
      </c>
      <c r="L14" s="11">
        <v>26.02</v>
      </c>
    </row>
    <row r="15" ht="57" customHeight="1" spans="1:12">
      <c r="A15" s="11"/>
      <c r="B15" s="12" t="s">
        <v>55</v>
      </c>
      <c r="C15" s="11"/>
      <c r="D15" s="11"/>
      <c r="E15" s="11"/>
      <c r="F15" s="8">
        <f>SUBTOTAL(3,F16)</f>
        <v>1</v>
      </c>
      <c r="G15" s="11"/>
      <c r="H15" s="11"/>
      <c r="I15" s="11"/>
      <c r="J15" s="11"/>
      <c r="K15" s="11"/>
      <c r="L15" s="11"/>
    </row>
    <row r="16" ht="57" customHeight="1" spans="1:12">
      <c r="A16" s="11">
        <v>7</v>
      </c>
      <c r="B16" s="11" t="s">
        <v>56</v>
      </c>
      <c r="C16" s="11" t="s">
        <v>57</v>
      </c>
      <c r="D16" s="11" t="s">
        <v>58</v>
      </c>
      <c r="E16" s="11" t="s">
        <v>35</v>
      </c>
      <c r="F16" s="11" t="s">
        <v>59</v>
      </c>
      <c r="G16" s="11" t="s">
        <v>60</v>
      </c>
      <c r="H16" s="11" t="s">
        <v>61</v>
      </c>
      <c r="I16" s="11" t="s">
        <v>46</v>
      </c>
      <c r="J16" s="11" t="s">
        <v>39</v>
      </c>
      <c r="K16" s="11">
        <v>7.8</v>
      </c>
      <c r="L16" s="11">
        <v>15</v>
      </c>
    </row>
  </sheetData>
  <mergeCells count="16">
    <mergeCell ref="A2:L2"/>
    <mergeCell ref="B3:C3"/>
    <mergeCell ref="D3:H3"/>
    <mergeCell ref="K3:L3"/>
    <mergeCell ref="A3:A5"/>
    <mergeCell ref="B4:B5"/>
    <mergeCell ref="C4:C5"/>
    <mergeCell ref="D4:D5"/>
    <mergeCell ref="E4:E5"/>
    <mergeCell ref="F4:F5"/>
    <mergeCell ref="G4:G5"/>
    <mergeCell ref="H4:H5"/>
    <mergeCell ref="I3:I5"/>
    <mergeCell ref="J3:J5"/>
    <mergeCell ref="K4:K5"/>
    <mergeCell ref="L4:L5"/>
  </mergeCells>
  <pageMargins left="0.511805555555556" right="0.314583333333333" top="0.472222222222222" bottom="0.590277777777778" header="0.354166666666667" footer="0.274305555555556"/>
  <pageSetup paperSize="9" scale="38" fitToHeight="0" orientation="landscape" blackAndWhite="1"/>
  <headerFooter>
    <oddFooter>&amp;C&amp;"仿宋"&amp;16第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N2" sqref="N2"/>
    </sheetView>
  </sheetViews>
  <sheetFormatPr defaultColWidth="8.66666666666667" defaultRowHeight="15" outlineLevelRow="5"/>
  <cols>
    <col min="2" max="2" width="16.4285714285714" customWidth="1"/>
    <col min="4" max="4" width="9.33333333333333"/>
    <col min="6" max="6" width="11.8571428571429" customWidth="1"/>
    <col min="7" max="8" width="12.5714285714286" customWidth="1"/>
    <col min="9" max="9" width="10" customWidth="1"/>
    <col min="10" max="10" width="13.7142857142857" customWidth="1"/>
    <col min="11" max="12" width="13.2857142857143" customWidth="1"/>
  </cols>
  <sheetData>
    <row r="1" ht="24" customHeight="1" spans="1:6">
      <c r="A1" s="66" t="s">
        <v>62</v>
      </c>
      <c r="B1" s="66"/>
      <c r="C1" s="67"/>
      <c r="D1" s="67"/>
      <c r="E1" s="67"/>
      <c r="F1" s="67"/>
    </row>
    <row r="2" ht="48.9" customHeight="1" spans="1:12">
      <c r="A2" s="68" t="s">
        <v>63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ht="34.95" customHeight="1" spans="1:12">
      <c r="A3" s="69" t="s">
        <v>2</v>
      </c>
      <c r="B3" s="69" t="s">
        <v>64</v>
      </c>
      <c r="C3" s="69" t="s">
        <v>9</v>
      </c>
      <c r="D3" s="69" t="s">
        <v>65</v>
      </c>
      <c r="E3" s="69" t="s">
        <v>4</v>
      </c>
      <c r="F3" s="69"/>
      <c r="G3" s="69"/>
      <c r="H3" s="69"/>
      <c r="I3" s="69" t="s">
        <v>5</v>
      </c>
      <c r="J3" s="69" t="s">
        <v>6</v>
      </c>
      <c r="K3" s="69" t="s">
        <v>7</v>
      </c>
      <c r="L3" s="69"/>
    </row>
    <row r="4" ht="46.05" customHeight="1" spans="1:12">
      <c r="A4" s="69"/>
      <c r="B4" s="69"/>
      <c r="C4" s="69"/>
      <c r="D4" s="69"/>
      <c r="E4" s="70" t="s">
        <v>66</v>
      </c>
      <c r="F4" s="69" t="s">
        <v>67</v>
      </c>
      <c r="G4" s="69" t="s">
        <v>68</v>
      </c>
      <c r="H4" s="70" t="s">
        <v>69</v>
      </c>
      <c r="I4" s="69"/>
      <c r="J4" s="69"/>
      <c r="K4" s="70" t="s">
        <v>70</v>
      </c>
      <c r="L4" s="70" t="s">
        <v>71</v>
      </c>
    </row>
    <row r="5" ht="43.05" customHeight="1" spans="1:12">
      <c r="A5" s="71"/>
      <c r="B5" s="72" t="s">
        <v>17</v>
      </c>
      <c r="C5" s="73"/>
      <c r="D5" s="73"/>
      <c r="E5" s="74"/>
      <c r="F5" s="73">
        <v>1</v>
      </c>
      <c r="G5" s="74"/>
      <c r="H5" s="74"/>
      <c r="I5" s="74"/>
      <c r="J5" s="74"/>
      <c r="K5" s="74"/>
      <c r="L5" s="74"/>
    </row>
    <row r="6" ht="76.05" customHeight="1" spans="1:12">
      <c r="A6" s="75">
        <v>1</v>
      </c>
      <c r="B6" s="76" t="s">
        <v>72</v>
      </c>
      <c r="C6" s="77" t="s">
        <v>73</v>
      </c>
      <c r="D6" s="77">
        <v>433130</v>
      </c>
      <c r="E6" s="77" t="s">
        <v>74</v>
      </c>
      <c r="F6" s="76" t="s">
        <v>75</v>
      </c>
      <c r="G6" s="76" t="s">
        <v>76</v>
      </c>
      <c r="H6" s="78" t="s">
        <v>77</v>
      </c>
      <c r="I6" s="79" t="s">
        <v>78</v>
      </c>
      <c r="J6" s="80" t="s">
        <v>79</v>
      </c>
      <c r="K6" s="81">
        <v>10.25</v>
      </c>
      <c r="L6" s="76">
        <v>3500</v>
      </c>
    </row>
  </sheetData>
  <mergeCells count="11">
    <mergeCell ref="A1:B1"/>
    <mergeCell ref="C1:F1"/>
    <mergeCell ref="A2:L2"/>
    <mergeCell ref="E3:H3"/>
    <mergeCell ref="K3:L3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view="pageBreakPreview" zoomScale="70" zoomScaleNormal="90" workbookViewId="0">
      <pane ySplit="4" topLeftCell="A5" activePane="bottomLeft" state="frozen"/>
      <selection/>
      <selection pane="bottomLeft" activeCell="G3" sqref="G3:G4"/>
    </sheetView>
  </sheetViews>
  <sheetFormatPr defaultColWidth="10.3333333333333" defaultRowHeight="13.5"/>
  <cols>
    <col min="1" max="1" width="9.99047619047619" style="52" customWidth="1"/>
    <col min="2" max="2" width="15.5142857142857" style="52" customWidth="1"/>
    <col min="3" max="3" width="14.2761904761905" style="52" customWidth="1"/>
    <col min="4" max="4" width="14.4857142857143" style="52" customWidth="1"/>
    <col min="5" max="6" width="25" style="52" customWidth="1"/>
    <col min="7" max="9" width="22.047619047619" style="52" customWidth="1"/>
    <col min="10" max="16358" width="10.3333333333333" style="52"/>
    <col min="16359" max="16384" width="10.3333333333333" style="53"/>
  </cols>
  <sheetData>
    <row r="1" ht="19.95" customHeight="1" spans="1:1">
      <c r="A1" s="54" t="s">
        <v>80</v>
      </c>
    </row>
    <row r="2" ht="31.05" customHeight="1" spans="1:9">
      <c r="A2" s="55" t="s">
        <v>81</v>
      </c>
      <c r="B2" s="55"/>
      <c r="C2" s="55"/>
      <c r="D2" s="55"/>
      <c r="E2" s="55"/>
      <c r="F2" s="55"/>
      <c r="G2" s="55"/>
      <c r="H2" s="55"/>
      <c r="I2" s="55"/>
    </row>
    <row r="3" s="50" customFormat="1" ht="31.95" customHeight="1" spans="1:9">
      <c r="A3" s="25" t="s">
        <v>2</v>
      </c>
      <c r="B3" s="56" t="s">
        <v>3</v>
      </c>
      <c r="C3" s="56"/>
      <c r="D3" s="25" t="s">
        <v>4</v>
      </c>
      <c r="E3" s="25"/>
      <c r="F3" s="25"/>
      <c r="G3" s="25" t="s">
        <v>11</v>
      </c>
      <c r="H3" s="25" t="s">
        <v>5</v>
      </c>
      <c r="I3" s="25" t="s">
        <v>82</v>
      </c>
    </row>
    <row r="4" s="50" customFormat="1" ht="46.05" customHeight="1" spans="1:9">
      <c r="A4" s="25"/>
      <c r="B4" s="56" t="s">
        <v>8</v>
      </c>
      <c r="C4" s="56" t="s">
        <v>83</v>
      </c>
      <c r="D4" s="25" t="s">
        <v>10</v>
      </c>
      <c r="E4" s="25" t="s">
        <v>84</v>
      </c>
      <c r="F4" s="25" t="s">
        <v>85</v>
      </c>
      <c r="G4" s="25"/>
      <c r="H4" s="25"/>
      <c r="I4" s="25"/>
    </row>
    <row r="5" s="50" customFormat="1" ht="31.95" customHeight="1" spans="1:9">
      <c r="A5" s="25"/>
      <c r="B5" s="25" t="s">
        <v>86</v>
      </c>
      <c r="C5" s="25"/>
      <c r="D5" s="25"/>
      <c r="E5" s="57"/>
      <c r="F5" s="58"/>
      <c r="G5" s="25"/>
      <c r="H5" s="25"/>
      <c r="I5" s="64">
        <f>SUBTOTAL(9,I6:I15)</f>
        <v>59.769</v>
      </c>
    </row>
    <row r="6" s="38" customFormat="1" ht="40.05" customHeight="1" outlineLevel="1" spans="1:9">
      <c r="A6" s="59"/>
      <c r="B6" s="25" t="s">
        <v>87</v>
      </c>
      <c r="C6" s="25"/>
      <c r="D6" s="25"/>
      <c r="E6" s="57"/>
      <c r="F6" s="58"/>
      <c r="G6" s="25"/>
      <c r="H6" s="25"/>
      <c r="I6" s="64">
        <f>SUBTOTAL(9,I7:I8)</f>
        <v>23.064</v>
      </c>
    </row>
    <row r="7" s="51" customFormat="1" ht="73.05" customHeight="1" spans="1:9">
      <c r="A7" s="60">
        <v>1</v>
      </c>
      <c r="B7" s="61" t="s">
        <v>88</v>
      </c>
      <c r="C7" s="61" t="s">
        <v>89</v>
      </c>
      <c r="D7" s="61" t="s">
        <v>90</v>
      </c>
      <c r="E7" s="62" t="s">
        <v>91</v>
      </c>
      <c r="F7" s="63"/>
      <c r="G7" s="61" t="s">
        <v>35</v>
      </c>
      <c r="H7" s="61" t="s">
        <v>92</v>
      </c>
      <c r="I7" s="65">
        <v>11.97</v>
      </c>
    </row>
    <row r="8" s="51" customFormat="1" ht="130.05" customHeight="1" spans="1:9">
      <c r="A8" s="60">
        <v>2</v>
      </c>
      <c r="B8" s="61" t="s">
        <v>88</v>
      </c>
      <c r="C8" s="61" t="s">
        <v>89</v>
      </c>
      <c r="D8" s="61" t="s">
        <v>93</v>
      </c>
      <c r="E8" s="62" t="s">
        <v>94</v>
      </c>
      <c r="F8" s="63"/>
      <c r="G8" s="61" t="s">
        <v>35</v>
      </c>
      <c r="H8" s="61" t="s">
        <v>92</v>
      </c>
      <c r="I8" s="65">
        <v>11.094</v>
      </c>
    </row>
    <row r="9" s="51" customFormat="1" ht="45" customHeight="1" spans="1:9">
      <c r="A9" s="60"/>
      <c r="B9" s="25" t="s">
        <v>95</v>
      </c>
      <c r="C9" s="25"/>
      <c r="D9" s="25"/>
      <c r="E9" s="57"/>
      <c r="F9" s="58"/>
      <c r="G9" s="61"/>
      <c r="H9" s="25"/>
      <c r="I9" s="64">
        <f>SUBTOTAL(9,I10:I10)</f>
        <v>5.5</v>
      </c>
    </row>
    <row r="10" s="51" customFormat="1" ht="87" customHeight="1" spans="1:9">
      <c r="A10" s="60">
        <v>3</v>
      </c>
      <c r="B10" s="61" t="s">
        <v>96</v>
      </c>
      <c r="C10" s="61" t="s">
        <v>97</v>
      </c>
      <c r="D10" s="61" t="s">
        <v>98</v>
      </c>
      <c r="E10" s="62" t="s">
        <v>99</v>
      </c>
      <c r="F10" s="63"/>
      <c r="G10" s="61" t="s">
        <v>22</v>
      </c>
      <c r="H10" s="61" t="s">
        <v>100</v>
      </c>
      <c r="I10" s="61">
        <v>5.5</v>
      </c>
    </row>
    <row r="11" s="51" customFormat="1" ht="48" customHeight="1" spans="1:9">
      <c r="A11" s="60"/>
      <c r="B11" s="25" t="s">
        <v>101</v>
      </c>
      <c r="C11" s="25"/>
      <c r="D11" s="25"/>
      <c r="E11" s="57"/>
      <c r="F11" s="58"/>
      <c r="G11" s="61"/>
      <c r="H11" s="25"/>
      <c r="I11" s="64">
        <f>SUBTOTAL(9,I12:I12)</f>
        <v>25.41</v>
      </c>
    </row>
    <row r="12" s="51" customFormat="1" ht="82.95" customHeight="1" spans="1:9">
      <c r="A12" s="60">
        <v>4</v>
      </c>
      <c r="B12" s="61" t="s">
        <v>102</v>
      </c>
      <c r="C12" s="61" t="s">
        <v>103</v>
      </c>
      <c r="D12" s="61" t="s">
        <v>104</v>
      </c>
      <c r="E12" s="62" t="s">
        <v>105</v>
      </c>
      <c r="F12" s="63"/>
      <c r="G12" s="61" t="s">
        <v>35</v>
      </c>
      <c r="H12" s="61" t="s">
        <v>100</v>
      </c>
      <c r="I12" s="65">
        <v>25.41</v>
      </c>
    </row>
    <row r="13" s="51" customFormat="1" ht="48" customHeight="1" spans="1:9">
      <c r="A13" s="60"/>
      <c r="B13" s="25" t="s">
        <v>106</v>
      </c>
      <c r="C13" s="25"/>
      <c r="D13" s="25"/>
      <c r="E13" s="57"/>
      <c r="F13" s="58"/>
      <c r="G13" s="61"/>
      <c r="H13" s="25"/>
      <c r="I13" s="64">
        <f>SUBTOTAL(9,I14:I15)</f>
        <v>5.795</v>
      </c>
    </row>
    <row r="14" s="51" customFormat="1" ht="42" customHeight="1" spans="1:9">
      <c r="A14" s="60">
        <v>5</v>
      </c>
      <c r="B14" s="61" t="s">
        <v>107</v>
      </c>
      <c r="C14" s="61" t="s">
        <v>108</v>
      </c>
      <c r="D14" s="61" t="s">
        <v>58</v>
      </c>
      <c r="E14" s="62" t="s">
        <v>109</v>
      </c>
      <c r="F14" s="63"/>
      <c r="G14" s="61" t="s">
        <v>35</v>
      </c>
      <c r="H14" s="61" t="s">
        <v>110</v>
      </c>
      <c r="I14" s="65">
        <v>0.838</v>
      </c>
    </row>
    <row r="15" s="51" customFormat="1" ht="72" customHeight="1" spans="1:9">
      <c r="A15" s="60">
        <v>6</v>
      </c>
      <c r="B15" s="61" t="s">
        <v>107</v>
      </c>
      <c r="C15" s="61" t="s">
        <v>108</v>
      </c>
      <c r="D15" s="61" t="s">
        <v>111</v>
      </c>
      <c r="E15" s="62" t="s">
        <v>112</v>
      </c>
      <c r="F15" s="63"/>
      <c r="G15" s="61" t="s">
        <v>35</v>
      </c>
      <c r="H15" s="61" t="s">
        <v>110</v>
      </c>
      <c r="I15" s="65">
        <v>4.957</v>
      </c>
    </row>
  </sheetData>
  <mergeCells count="18">
    <mergeCell ref="A2:I2"/>
    <mergeCell ref="B3:C3"/>
    <mergeCell ref="D3:F3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3:A4"/>
    <mergeCell ref="G3:G4"/>
    <mergeCell ref="H3:H4"/>
    <mergeCell ref="I3:I4"/>
  </mergeCells>
  <pageMargins left="0.393055555555556" right="0.393055555555556" top="0.472222222222222" bottom="0.550694444444444" header="0.354166666666667" footer="0.354166666666667"/>
  <pageSetup paperSize="9" scale="81" fitToHeight="0" orientation="landscape" blackAndWhite="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G9"/>
  <sheetViews>
    <sheetView view="pageBreakPreview" zoomScale="70" zoomScaleNormal="100" workbookViewId="0">
      <selection activeCell="P9" sqref="P9"/>
    </sheetView>
  </sheetViews>
  <sheetFormatPr defaultColWidth="10.3333333333333" defaultRowHeight="13.5"/>
  <cols>
    <col min="1" max="1" width="7.54285714285714" style="17" customWidth="1"/>
    <col min="2" max="2" width="9.38095238095238" style="17" customWidth="1"/>
    <col min="3" max="3" width="13.4666666666667" style="17" customWidth="1"/>
    <col min="4" max="4" width="13.2571428571429" style="17" customWidth="1"/>
    <col min="5" max="5" width="10.4380952380952" style="17" customWidth="1"/>
    <col min="6" max="6" width="17.1428571428571" style="17" customWidth="1"/>
    <col min="7" max="7" width="15.5047619047619" style="17" customWidth="1"/>
    <col min="8" max="8" width="16.1142857142857" style="17" customWidth="1"/>
    <col min="9" max="9" width="14.4857142857143" style="17" customWidth="1"/>
    <col min="10" max="10" width="17.552380952381" style="17" customWidth="1"/>
    <col min="11" max="16384" width="10.3333333333333" style="17"/>
  </cols>
  <sheetData>
    <row r="1" s="37" customFormat="1" ht="27" customHeight="1" spans="1:16361">
      <c r="A1" s="39" t="s">
        <v>113</v>
      </c>
      <c r="B1" s="3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</row>
    <row r="2" ht="33" customHeight="1" spans="1:10">
      <c r="A2" s="40" t="s">
        <v>114</v>
      </c>
      <c r="B2" s="40"/>
      <c r="C2" s="40"/>
      <c r="D2" s="40"/>
      <c r="E2" s="40"/>
      <c r="F2" s="40"/>
      <c r="G2" s="40"/>
      <c r="H2" s="40"/>
      <c r="I2" s="40"/>
      <c r="J2" s="40"/>
    </row>
    <row r="3" ht="40.05" customHeight="1" spans="1:10">
      <c r="A3" s="41" t="s">
        <v>2</v>
      </c>
      <c r="B3" s="42" t="s">
        <v>3</v>
      </c>
      <c r="C3" s="43"/>
      <c r="D3" s="41" t="s">
        <v>4</v>
      </c>
      <c r="E3" s="41"/>
      <c r="F3" s="41"/>
      <c r="G3" s="44" t="s">
        <v>11</v>
      </c>
      <c r="H3" s="41" t="s">
        <v>5</v>
      </c>
      <c r="I3" s="41" t="s">
        <v>115</v>
      </c>
      <c r="J3" s="41" t="s">
        <v>116</v>
      </c>
    </row>
    <row r="4" ht="60" customHeight="1" spans="1:10">
      <c r="A4" s="41"/>
      <c r="B4" s="45" t="s">
        <v>8</v>
      </c>
      <c r="C4" s="25" t="s">
        <v>9</v>
      </c>
      <c r="D4" s="41" t="s">
        <v>10</v>
      </c>
      <c r="E4" s="41" t="s">
        <v>84</v>
      </c>
      <c r="F4" s="41" t="s">
        <v>85</v>
      </c>
      <c r="G4" s="46"/>
      <c r="H4" s="41"/>
      <c r="I4" s="41"/>
      <c r="J4" s="41"/>
    </row>
    <row r="5" s="38" customFormat="1" ht="34.95" customHeight="1" spans="1:10">
      <c r="A5" s="47"/>
      <c r="B5" s="25" t="s">
        <v>86</v>
      </c>
      <c r="C5" s="45"/>
      <c r="D5" s="45">
        <v>4</v>
      </c>
      <c r="E5" s="45"/>
      <c r="F5" s="45"/>
      <c r="G5" s="45"/>
      <c r="H5" s="45"/>
      <c r="I5" s="45"/>
      <c r="J5" s="45">
        <f>SUBTOTAL(9,J7:J9)</f>
        <v>34.711</v>
      </c>
    </row>
    <row r="6" s="38" customFormat="1" ht="39" customHeight="1" outlineLevel="1" spans="1:10">
      <c r="A6" s="47"/>
      <c r="B6" s="45" t="s">
        <v>117</v>
      </c>
      <c r="C6" s="45"/>
      <c r="D6" s="45">
        <v>1</v>
      </c>
      <c r="E6" s="45"/>
      <c r="F6" s="45"/>
      <c r="G6" s="45"/>
      <c r="H6" s="45"/>
      <c r="I6" s="45"/>
      <c r="J6" s="45">
        <f>SUBTOTAL(9,J7)</f>
        <v>18.711</v>
      </c>
    </row>
    <row r="7" ht="117" customHeight="1" outlineLevel="2" spans="1:10">
      <c r="A7" s="48">
        <v>1</v>
      </c>
      <c r="B7" s="49" t="s">
        <v>118</v>
      </c>
      <c r="C7" s="49" t="s">
        <v>119</v>
      </c>
      <c r="D7" s="49" t="s">
        <v>41</v>
      </c>
      <c r="E7" s="49">
        <v>99</v>
      </c>
      <c r="F7" s="49">
        <v>117.711</v>
      </c>
      <c r="G7" s="49" t="s">
        <v>35</v>
      </c>
      <c r="H7" s="49" t="s">
        <v>120</v>
      </c>
      <c r="I7" s="49" t="s">
        <v>121</v>
      </c>
      <c r="J7" s="49">
        <v>18.711</v>
      </c>
    </row>
    <row r="8" s="38" customFormat="1" ht="34.95" customHeight="1" outlineLevel="1" spans="1:10">
      <c r="A8" s="47"/>
      <c r="B8" s="45" t="s">
        <v>106</v>
      </c>
      <c r="C8" s="45"/>
      <c r="D8" s="45">
        <v>1</v>
      </c>
      <c r="E8" s="45"/>
      <c r="F8" s="45"/>
      <c r="G8" s="45"/>
      <c r="H8" s="45"/>
      <c r="I8" s="45"/>
      <c r="J8" s="45">
        <f>SUBTOTAL(9,J9:J9)</f>
        <v>16</v>
      </c>
    </row>
    <row r="9" ht="127.95" customHeight="1" outlineLevel="2" spans="1:10">
      <c r="A9" s="48">
        <v>2</v>
      </c>
      <c r="B9" s="49" t="s">
        <v>107</v>
      </c>
      <c r="C9" s="49" t="s">
        <v>122</v>
      </c>
      <c r="D9" s="49" t="s">
        <v>123</v>
      </c>
      <c r="E9" s="49">
        <v>1653.7</v>
      </c>
      <c r="F9" s="49">
        <v>1692.396</v>
      </c>
      <c r="G9" s="49" t="s">
        <v>35</v>
      </c>
      <c r="H9" s="49" t="s">
        <v>124</v>
      </c>
      <c r="I9" s="49" t="s">
        <v>125</v>
      </c>
      <c r="J9" s="49">
        <v>16</v>
      </c>
    </row>
  </sheetData>
  <mergeCells count="9">
    <mergeCell ref="A1:B1"/>
    <mergeCell ref="A2:J2"/>
    <mergeCell ref="B3:C3"/>
    <mergeCell ref="D3:F3"/>
    <mergeCell ref="A3:A4"/>
    <mergeCell ref="G3:G4"/>
    <mergeCell ref="H3:H4"/>
    <mergeCell ref="I3:I4"/>
    <mergeCell ref="J3:J4"/>
  </mergeCells>
  <pageMargins left="0.314583333333333" right="0.275" top="0.432638888888889" bottom="0.511805555555556" header="0.432638888888889" footer="0.354166666666667"/>
  <pageSetup paperSize="9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16"/>
  <sheetViews>
    <sheetView view="pageBreakPreview" zoomScaleNormal="100" workbookViewId="0">
      <selection activeCell="H7" sqref="H7"/>
    </sheetView>
  </sheetViews>
  <sheetFormatPr defaultColWidth="10.3333333333333" defaultRowHeight="13.5"/>
  <cols>
    <col min="1" max="1" width="9.85714285714286" style="17" customWidth="1"/>
    <col min="2" max="2" width="13.1428571428571" style="18" customWidth="1"/>
    <col min="3" max="3" width="12.8571428571429" style="18" customWidth="1"/>
    <col min="4" max="7" width="13.1428571428571" style="18" customWidth="1"/>
    <col min="8" max="8" width="18.8571428571429" style="18" customWidth="1"/>
    <col min="9" max="9" width="14.7142857142857" style="18" customWidth="1"/>
    <col min="10" max="16384" width="10.3333333333333" style="17"/>
  </cols>
  <sheetData>
    <row r="1" ht="19.95" customHeight="1" spans="1:2">
      <c r="A1" s="5" t="s">
        <v>126</v>
      </c>
      <c r="B1" s="19"/>
    </row>
    <row r="2" ht="46.05" customHeight="1" spans="1:9">
      <c r="A2" s="20" t="s">
        <v>127</v>
      </c>
      <c r="B2" s="20"/>
      <c r="C2" s="20"/>
      <c r="D2" s="20"/>
      <c r="E2" s="20"/>
      <c r="F2" s="20"/>
      <c r="G2" s="20"/>
      <c r="H2" s="20"/>
      <c r="I2" s="20"/>
    </row>
    <row r="3" s="15" customFormat="1" ht="30.9" customHeight="1" spans="1:9">
      <c r="A3" s="21" t="s">
        <v>2</v>
      </c>
      <c r="B3" s="21" t="s">
        <v>3</v>
      </c>
      <c r="C3" s="21"/>
      <c r="D3" s="21" t="s">
        <v>4</v>
      </c>
      <c r="E3" s="21"/>
      <c r="F3" s="21"/>
      <c r="G3" s="21" t="s">
        <v>5</v>
      </c>
      <c r="H3" s="21" t="s">
        <v>128</v>
      </c>
      <c r="I3" s="21" t="s">
        <v>129</v>
      </c>
    </row>
    <row r="4" s="15" customFormat="1" ht="48" customHeight="1" spans="1:9">
      <c r="A4" s="21"/>
      <c r="B4" s="22" t="s">
        <v>8</v>
      </c>
      <c r="C4" s="23" t="s">
        <v>9</v>
      </c>
      <c r="D4" s="21" t="s">
        <v>10</v>
      </c>
      <c r="E4" s="21" t="s">
        <v>84</v>
      </c>
      <c r="F4" s="21" t="s">
        <v>85</v>
      </c>
      <c r="G4" s="21"/>
      <c r="H4" s="21"/>
      <c r="I4" s="21"/>
    </row>
    <row r="5" s="16" customFormat="1" ht="31.05" customHeight="1" spans="1:9">
      <c r="A5" s="24"/>
      <c r="B5" s="25" t="s">
        <v>86</v>
      </c>
      <c r="C5" s="26"/>
      <c r="D5" s="26">
        <f>D6+D8+D11+D13+D15</f>
        <v>6</v>
      </c>
      <c r="E5" s="24"/>
      <c r="F5" s="27"/>
      <c r="G5" s="28"/>
      <c r="H5" s="28"/>
      <c r="I5" s="36">
        <f>SUBTOTAL(9,I6:I16)</f>
        <v>1.00899999999998</v>
      </c>
    </row>
    <row r="6" s="16" customFormat="1" ht="34.95" customHeight="1" outlineLevel="1" spans="1:9">
      <c r="A6" s="24"/>
      <c r="B6" s="26" t="s">
        <v>130</v>
      </c>
      <c r="C6" s="29"/>
      <c r="D6" s="26">
        <v>1</v>
      </c>
      <c r="E6" s="30"/>
      <c r="F6" s="30"/>
      <c r="G6" s="28"/>
      <c r="H6" s="24"/>
      <c r="I6" s="26">
        <f>SUBTOTAL(9,I7)</f>
        <v>0.2</v>
      </c>
    </row>
    <row r="7" s="16" customFormat="1" ht="64.95" customHeight="1" outlineLevel="2" spans="1:9">
      <c r="A7" s="24">
        <v>6</v>
      </c>
      <c r="B7" s="24" t="s">
        <v>32</v>
      </c>
      <c r="C7" s="29" t="s">
        <v>40</v>
      </c>
      <c r="D7" s="24" t="s">
        <v>41</v>
      </c>
      <c r="E7" s="30">
        <v>170.9</v>
      </c>
      <c r="F7" s="30">
        <v>171.1</v>
      </c>
      <c r="G7" s="28" t="s">
        <v>78</v>
      </c>
      <c r="H7" s="24" t="s">
        <v>131</v>
      </c>
      <c r="I7" s="24">
        <v>0.2</v>
      </c>
    </row>
    <row r="8" s="16" customFormat="1" ht="33" customHeight="1" outlineLevel="1" spans="1:9">
      <c r="A8" s="24"/>
      <c r="B8" s="26" t="s">
        <v>95</v>
      </c>
      <c r="C8" s="24"/>
      <c r="D8" s="31">
        <v>2</v>
      </c>
      <c r="E8" s="32"/>
      <c r="F8" s="32"/>
      <c r="G8" s="28"/>
      <c r="H8" s="24"/>
      <c r="I8" s="26">
        <f>SUBTOTAL(9,I9:I10)</f>
        <v>0.304</v>
      </c>
    </row>
    <row r="9" s="16" customFormat="1" ht="55.05" customHeight="1" outlineLevel="2" spans="1:9">
      <c r="A9" s="24">
        <v>7</v>
      </c>
      <c r="B9" s="24" t="s">
        <v>96</v>
      </c>
      <c r="C9" s="24" t="s">
        <v>132</v>
      </c>
      <c r="D9" s="32" t="s">
        <v>90</v>
      </c>
      <c r="E9" s="32">
        <v>2100.132</v>
      </c>
      <c r="F9" s="32">
        <v>2100.173</v>
      </c>
      <c r="G9" s="28" t="s">
        <v>78</v>
      </c>
      <c r="H9" s="24" t="s">
        <v>133</v>
      </c>
      <c r="I9" s="24">
        <v>0.041</v>
      </c>
    </row>
    <row r="10" s="16" customFormat="1" ht="55.05" customHeight="1" outlineLevel="2" spans="1:9">
      <c r="A10" s="24">
        <v>8</v>
      </c>
      <c r="B10" s="24" t="s">
        <v>96</v>
      </c>
      <c r="C10" s="24" t="s">
        <v>132</v>
      </c>
      <c r="D10" s="32" t="s">
        <v>134</v>
      </c>
      <c r="E10" s="33">
        <v>710.9</v>
      </c>
      <c r="F10" s="32">
        <v>711.163</v>
      </c>
      <c r="G10" s="28" t="s">
        <v>78</v>
      </c>
      <c r="H10" s="24" t="s">
        <v>135</v>
      </c>
      <c r="I10" s="24">
        <v>0.263</v>
      </c>
    </row>
    <row r="11" s="16" customFormat="1" ht="36" customHeight="1" outlineLevel="1" spans="1:9">
      <c r="A11" s="24"/>
      <c r="B11" s="26" t="s">
        <v>106</v>
      </c>
      <c r="C11" s="29"/>
      <c r="D11" s="26">
        <v>1</v>
      </c>
      <c r="E11" s="34"/>
      <c r="F11" s="34"/>
      <c r="G11" s="24"/>
      <c r="H11" s="24"/>
      <c r="I11" s="26">
        <f>SUBTOTAL(9,I12)</f>
        <v>0.06</v>
      </c>
    </row>
    <row r="12" s="16" customFormat="1" ht="55.05" customHeight="1" outlineLevel="2" spans="1:9">
      <c r="A12" s="24">
        <v>9</v>
      </c>
      <c r="B12" s="24" t="s">
        <v>107</v>
      </c>
      <c r="C12" s="29" t="s">
        <v>136</v>
      </c>
      <c r="D12" s="24" t="s">
        <v>58</v>
      </c>
      <c r="E12" s="34">
        <v>2906.26</v>
      </c>
      <c r="F12" s="34">
        <v>2906.32</v>
      </c>
      <c r="G12" s="24" t="s">
        <v>78</v>
      </c>
      <c r="H12" s="24" t="s">
        <v>135</v>
      </c>
      <c r="I12" s="24">
        <v>0.06</v>
      </c>
    </row>
    <row r="13" s="16" customFormat="1" ht="33" customHeight="1" outlineLevel="1" spans="1:9">
      <c r="A13" s="24"/>
      <c r="B13" s="26" t="s">
        <v>137</v>
      </c>
      <c r="C13" s="29"/>
      <c r="D13" s="26">
        <v>1</v>
      </c>
      <c r="E13" s="35"/>
      <c r="F13" s="35"/>
      <c r="G13" s="24"/>
      <c r="H13" s="24"/>
      <c r="I13" s="26">
        <f>SUBTOTAL(9,I14)</f>
        <v>0.3</v>
      </c>
    </row>
    <row r="14" s="16" customFormat="1" ht="67.05" customHeight="1" outlineLevel="2" spans="1:9">
      <c r="A14" s="24">
        <v>10</v>
      </c>
      <c r="B14" s="24" t="s">
        <v>138</v>
      </c>
      <c r="C14" s="29" t="s">
        <v>139</v>
      </c>
      <c r="D14" s="24" t="s">
        <v>21</v>
      </c>
      <c r="E14" s="35">
        <v>620.3</v>
      </c>
      <c r="F14" s="35">
        <v>620.6</v>
      </c>
      <c r="G14" s="24" t="s">
        <v>78</v>
      </c>
      <c r="H14" s="24" t="s">
        <v>131</v>
      </c>
      <c r="I14" s="24">
        <v>0.3</v>
      </c>
    </row>
    <row r="15" s="16" customFormat="1" ht="31.05" customHeight="1" outlineLevel="1" spans="1:9">
      <c r="A15" s="24"/>
      <c r="B15" s="26" t="s">
        <v>140</v>
      </c>
      <c r="C15" s="24"/>
      <c r="D15" s="26">
        <v>1</v>
      </c>
      <c r="E15" s="24"/>
      <c r="F15" s="24"/>
      <c r="G15" s="24"/>
      <c r="H15" s="24"/>
      <c r="I15" s="26">
        <f>SUBTOTAL(9,I16)</f>
        <v>0.144999999999982</v>
      </c>
    </row>
    <row r="16" s="16" customFormat="1" ht="58.05" customHeight="1" outlineLevel="2" spans="1:9">
      <c r="A16" s="24">
        <v>11</v>
      </c>
      <c r="B16" s="24" t="s">
        <v>56</v>
      </c>
      <c r="C16" s="24" t="s">
        <v>141</v>
      </c>
      <c r="D16" s="24" t="s">
        <v>142</v>
      </c>
      <c r="E16" s="34">
        <v>1785.3</v>
      </c>
      <c r="F16" s="24">
        <v>1785.445</v>
      </c>
      <c r="G16" s="24" t="s">
        <v>78</v>
      </c>
      <c r="H16" s="24" t="s">
        <v>131</v>
      </c>
      <c r="I16" s="24">
        <v>0.144999999999982</v>
      </c>
    </row>
  </sheetData>
  <mergeCells count="7">
    <mergeCell ref="A2:I2"/>
    <mergeCell ref="B3:C3"/>
    <mergeCell ref="D3:F3"/>
    <mergeCell ref="A3:A4"/>
    <mergeCell ref="G3:G4"/>
    <mergeCell ref="H3:H4"/>
    <mergeCell ref="I3:I4"/>
  </mergeCells>
  <pageMargins left="0.354166666666667" right="0.393055555555556" top="0.393055555555556" bottom="0.66875" header="0.432638888888889" footer="0.393055555555556"/>
  <pageSetup paperSize="9" fitToHeight="0" orientation="landscape" blackAndWhite="1"/>
  <headerFooter>
    <oddFooter>&amp;C第 &amp;P 页，共 &amp;N 页</oddFooter>
  </headerFooter>
  <rowBreaks count="1" manualBreakCount="1">
    <brk id="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17"/>
  <sheetViews>
    <sheetView zoomScale="70" zoomScaleNormal="70" workbookViewId="0">
      <selection activeCell="E3" sqref="E3:I3"/>
    </sheetView>
  </sheetViews>
  <sheetFormatPr defaultColWidth="9" defaultRowHeight="14.25"/>
  <cols>
    <col min="1" max="1" width="9.1047619047619" style="1" customWidth="1"/>
    <col min="2" max="2" width="11.1047619047619" style="1" customWidth="1"/>
    <col min="3" max="3" width="12.552380952381" style="1" customWidth="1"/>
    <col min="4" max="5" width="10.552380952381" style="1" customWidth="1"/>
    <col min="6" max="6" width="14.3333333333333" style="1" customWidth="1"/>
    <col min="7" max="7" width="17.7714285714286" style="2" customWidth="1"/>
    <col min="8" max="8" width="15.7714285714286" style="2" customWidth="1"/>
    <col min="9" max="9" width="16" style="1" customWidth="1"/>
    <col min="10" max="10" width="28.6666666666667" style="1" customWidth="1"/>
    <col min="11" max="11" width="14.1047619047619" style="1" customWidth="1"/>
    <col min="12" max="12" width="14.1047619047619" style="2" customWidth="1"/>
    <col min="13" max="14" width="8.1047619047619" style="1" customWidth="1"/>
    <col min="15" max="15" width="14.5428571428571" style="1" customWidth="1"/>
    <col min="16" max="16384" width="9" style="3"/>
  </cols>
  <sheetData>
    <row r="1" ht="26" customHeight="1" spans="1:6">
      <c r="A1" s="4" t="s">
        <v>143</v>
      </c>
      <c r="F1" s="5"/>
    </row>
    <row r="2" ht="46.05" customHeight="1" spans="1:15">
      <c r="A2" s="6" t="s">
        <v>144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9.05" customHeight="1" spans="1:15">
      <c r="A3" s="7" t="s">
        <v>2</v>
      </c>
      <c r="B3" s="8" t="s">
        <v>3</v>
      </c>
      <c r="C3" s="8"/>
      <c r="D3" s="8"/>
      <c r="E3" s="8" t="s">
        <v>4</v>
      </c>
      <c r="F3" s="8"/>
      <c r="G3" s="8"/>
      <c r="H3" s="8"/>
      <c r="I3" s="8"/>
      <c r="J3" s="7" t="s">
        <v>145</v>
      </c>
      <c r="K3" s="7" t="s">
        <v>5</v>
      </c>
      <c r="L3" s="7" t="s">
        <v>6</v>
      </c>
      <c r="M3" s="8" t="s">
        <v>146</v>
      </c>
      <c r="N3" s="13"/>
      <c r="O3" s="7" t="s">
        <v>147</v>
      </c>
    </row>
    <row r="4" ht="49.05" customHeight="1" spans="1:15">
      <c r="A4" s="9"/>
      <c r="B4" s="7" t="s">
        <v>8</v>
      </c>
      <c r="C4" s="7" t="s">
        <v>9</v>
      </c>
      <c r="D4" s="7" t="s">
        <v>65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9"/>
      <c r="K4" s="9"/>
      <c r="L4" s="9"/>
      <c r="M4" s="7" t="s">
        <v>148</v>
      </c>
      <c r="N4" s="7" t="s">
        <v>149</v>
      </c>
      <c r="O4" s="9"/>
    </row>
    <row r="5" ht="67.95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57" customHeight="1" spans="1:15">
      <c r="A6" s="11"/>
      <c r="B6" s="12" t="s">
        <v>17</v>
      </c>
      <c r="C6" s="11"/>
      <c r="D6" s="11"/>
      <c r="E6" s="11"/>
      <c r="F6" s="11"/>
      <c r="G6" s="8">
        <f>SUBTOTAL(3,G7:G17)</f>
        <v>10</v>
      </c>
      <c r="H6" s="11"/>
      <c r="I6" s="11"/>
      <c r="J6" s="11"/>
      <c r="K6" s="11"/>
      <c r="L6" s="11"/>
      <c r="M6" s="11"/>
      <c r="N6" s="11"/>
      <c r="O6" s="11"/>
    </row>
    <row r="7" ht="87" customHeight="1" outlineLevel="2" spans="1:15">
      <c r="A7" s="11">
        <v>1</v>
      </c>
      <c r="B7" s="11" t="s">
        <v>107</v>
      </c>
      <c r="C7" s="11" t="s">
        <v>150</v>
      </c>
      <c r="D7" s="11">
        <v>431222</v>
      </c>
      <c r="E7" s="11" t="s">
        <v>142</v>
      </c>
      <c r="F7" s="11" t="s">
        <v>151</v>
      </c>
      <c r="G7" s="11" t="s">
        <v>152</v>
      </c>
      <c r="H7" s="11" t="s">
        <v>153</v>
      </c>
      <c r="I7" s="11" t="s">
        <v>154</v>
      </c>
      <c r="J7" s="11" t="s">
        <v>155</v>
      </c>
      <c r="K7" s="11" t="s">
        <v>46</v>
      </c>
      <c r="L7" s="11" t="s">
        <v>156</v>
      </c>
      <c r="M7" s="11">
        <v>9.3</v>
      </c>
      <c r="N7" s="11">
        <v>8.5</v>
      </c>
      <c r="O7" s="11"/>
    </row>
    <row r="8" ht="87" customHeight="1" outlineLevel="2" spans="1:15">
      <c r="A8" s="11">
        <v>2</v>
      </c>
      <c r="B8" s="11" t="s">
        <v>107</v>
      </c>
      <c r="C8" s="11" t="s">
        <v>150</v>
      </c>
      <c r="D8" s="11">
        <v>431222</v>
      </c>
      <c r="E8" s="11" t="s">
        <v>142</v>
      </c>
      <c r="F8" s="11" t="s">
        <v>151</v>
      </c>
      <c r="G8" s="11" t="s">
        <v>157</v>
      </c>
      <c r="H8" s="11" t="s">
        <v>158</v>
      </c>
      <c r="I8" s="11" t="s">
        <v>159</v>
      </c>
      <c r="J8" s="11" t="s">
        <v>155</v>
      </c>
      <c r="K8" s="11" t="s">
        <v>46</v>
      </c>
      <c r="L8" s="11" t="s">
        <v>156</v>
      </c>
      <c r="M8" s="11">
        <v>6</v>
      </c>
      <c r="N8" s="11">
        <v>8.8</v>
      </c>
      <c r="O8" s="11"/>
    </row>
    <row r="9" ht="87" customHeight="1" outlineLevel="2" spans="1:15">
      <c r="A9" s="11">
        <v>3</v>
      </c>
      <c r="B9" s="11" t="s">
        <v>107</v>
      </c>
      <c r="C9" s="11" t="s">
        <v>150</v>
      </c>
      <c r="D9" s="11">
        <v>431222</v>
      </c>
      <c r="E9" s="11" t="s">
        <v>142</v>
      </c>
      <c r="F9" s="11" t="s">
        <v>160</v>
      </c>
      <c r="G9" s="11" t="s">
        <v>161</v>
      </c>
      <c r="H9" s="11" t="s">
        <v>162</v>
      </c>
      <c r="I9" s="11" t="s">
        <v>163</v>
      </c>
      <c r="J9" s="11" t="s">
        <v>155</v>
      </c>
      <c r="K9" s="11" t="s">
        <v>46</v>
      </c>
      <c r="L9" s="11" t="s">
        <v>156</v>
      </c>
      <c r="M9" s="11">
        <v>16</v>
      </c>
      <c r="N9" s="11">
        <v>9.8</v>
      </c>
      <c r="O9" s="11"/>
    </row>
    <row r="10" ht="87" customHeight="1" outlineLevel="2" spans="1:15">
      <c r="A10" s="11">
        <v>4</v>
      </c>
      <c r="B10" s="11" t="s">
        <v>107</v>
      </c>
      <c r="C10" s="11" t="s">
        <v>150</v>
      </c>
      <c r="D10" s="11">
        <v>431222</v>
      </c>
      <c r="E10" s="11" t="s">
        <v>142</v>
      </c>
      <c r="F10" s="11" t="s">
        <v>160</v>
      </c>
      <c r="G10" s="11" t="s">
        <v>164</v>
      </c>
      <c r="H10" s="11" t="s">
        <v>165</v>
      </c>
      <c r="I10" s="11" t="s">
        <v>166</v>
      </c>
      <c r="J10" s="11" t="s">
        <v>155</v>
      </c>
      <c r="K10" s="11" t="s">
        <v>46</v>
      </c>
      <c r="L10" s="11" t="s">
        <v>156</v>
      </c>
      <c r="M10" s="11">
        <v>9.2</v>
      </c>
      <c r="N10" s="11">
        <v>9</v>
      </c>
      <c r="O10" s="11"/>
    </row>
    <row r="11" ht="87" customHeight="1" outlineLevel="2" spans="1:15">
      <c r="A11" s="11">
        <v>5</v>
      </c>
      <c r="B11" s="11" t="s">
        <v>107</v>
      </c>
      <c r="C11" s="11" t="s">
        <v>150</v>
      </c>
      <c r="D11" s="11">
        <v>431222</v>
      </c>
      <c r="E11" s="11" t="s">
        <v>142</v>
      </c>
      <c r="F11" s="11" t="s">
        <v>151</v>
      </c>
      <c r="G11" s="11" t="s">
        <v>167</v>
      </c>
      <c r="H11" s="11" t="s">
        <v>168</v>
      </c>
      <c r="I11" s="11" t="s">
        <v>169</v>
      </c>
      <c r="J11" s="11" t="s">
        <v>155</v>
      </c>
      <c r="K11" s="11" t="s">
        <v>46</v>
      </c>
      <c r="L11" s="11" t="s">
        <v>156</v>
      </c>
      <c r="M11" s="11">
        <v>17</v>
      </c>
      <c r="N11" s="11">
        <v>9</v>
      </c>
      <c r="O11" s="11"/>
    </row>
    <row r="12" ht="87" customHeight="1" outlineLevel="2" spans="1:15">
      <c r="A12" s="11">
        <v>6</v>
      </c>
      <c r="B12" s="11" t="s">
        <v>107</v>
      </c>
      <c r="C12" s="11" t="s">
        <v>150</v>
      </c>
      <c r="D12" s="11">
        <v>431222</v>
      </c>
      <c r="E12" s="11" t="s">
        <v>142</v>
      </c>
      <c r="F12" s="11" t="s">
        <v>151</v>
      </c>
      <c r="G12" s="11" t="s">
        <v>170</v>
      </c>
      <c r="H12" s="11" t="s">
        <v>171</v>
      </c>
      <c r="I12" s="11" t="s">
        <v>172</v>
      </c>
      <c r="J12" s="11" t="s">
        <v>155</v>
      </c>
      <c r="K12" s="11" t="s">
        <v>46</v>
      </c>
      <c r="L12" s="11" t="s">
        <v>156</v>
      </c>
      <c r="M12" s="11">
        <v>19.16</v>
      </c>
      <c r="N12" s="11">
        <v>10.8</v>
      </c>
      <c r="O12" s="11"/>
    </row>
    <row r="13" ht="87" customHeight="1" outlineLevel="2" spans="1:15">
      <c r="A13" s="11">
        <v>7</v>
      </c>
      <c r="B13" s="11" t="s">
        <v>107</v>
      </c>
      <c r="C13" s="11" t="s">
        <v>150</v>
      </c>
      <c r="D13" s="11">
        <v>431222</v>
      </c>
      <c r="E13" s="11" t="s">
        <v>142</v>
      </c>
      <c r="F13" s="11" t="s">
        <v>151</v>
      </c>
      <c r="G13" s="11" t="s">
        <v>173</v>
      </c>
      <c r="H13" s="11" t="s">
        <v>174</v>
      </c>
      <c r="I13" s="11" t="s">
        <v>175</v>
      </c>
      <c r="J13" s="11" t="s">
        <v>155</v>
      </c>
      <c r="K13" s="11" t="s">
        <v>46</v>
      </c>
      <c r="L13" s="11" t="s">
        <v>156</v>
      </c>
      <c r="M13" s="11">
        <v>16</v>
      </c>
      <c r="N13" s="11">
        <v>12.5</v>
      </c>
      <c r="O13" s="11"/>
    </row>
    <row r="14" ht="87" customHeight="1" outlineLevel="2" spans="1:15">
      <c r="A14" s="11">
        <v>8</v>
      </c>
      <c r="B14" s="11" t="s">
        <v>107</v>
      </c>
      <c r="C14" s="11" t="s">
        <v>150</v>
      </c>
      <c r="D14" s="11">
        <v>431222</v>
      </c>
      <c r="E14" s="11" t="s">
        <v>142</v>
      </c>
      <c r="F14" s="11" t="s">
        <v>151</v>
      </c>
      <c r="G14" s="11" t="s">
        <v>176</v>
      </c>
      <c r="H14" s="11" t="s">
        <v>177</v>
      </c>
      <c r="I14" s="11" t="s">
        <v>178</v>
      </c>
      <c r="J14" s="11" t="s">
        <v>155</v>
      </c>
      <c r="K14" s="11" t="s">
        <v>46</v>
      </c>
      <c r="L14" s="11" t="s">
        <v>156</v>
      </c>
      <c r="M14" s="11">
        <v>12</v>
      </c>
      <c r="N14" s="11">
        <v>10</v>
      </c>
      <c r="O14" s="11"/>
    </row>
    <row r="15" ht="87" customHeight="1" outlineLevel="2" spans="1:15">
      <c r="A15" s="11">
        <v>9</v>
      </c>
      <c r="B15" s="11" t="s">
        <v>107</v>
      </c>
      <c r="C15" s="11" t="s">
        <v>150</v>
      </c>
      <c r="D15" s="11">
        <v>431222</v>
      </c>
      <c r="E15" s="11" t="s">
        <v>179</v>
      </c>
      <c r="F15" s="11" t="s">
        <v>160</v>
      </c>
      <c r="G15" s="11" t="s">
        <v>180</v>
      </c>
      <c r="H15" s="11" t="s">
        <v>181</v>
      </c>
      <c r="I15" s="11" t="s">
        <v>182</v>
      </c>
      <c r="J15" s="11" t="s">
        <v>155</v>
      </c>
      <c r="K15" s="11" t="s">
        <v>46</v>
      </c>
      <c r="L15" s="11" t="s">
        <v>156</v>
      </c>
      <c r="M15" s="11">
        <v>33.6</v>
      </c>
      <c r="N15" s="11">
        <v>9</v>
      </c>
      <c r="O15" s="11"/>
    </row>
    <row r="16" ht="87" customHeight="1" outlineLevel="2" spans="1:15">
      <c r="A16" s="11">
        <v>10</v>
      </c>
      <c r="B16" s="11" t="s">
        <v>107</v>
      </c>
      <c r="C16" s="11" t="s">
        <v>150</v>
      </c>
      <c r="D16" s="11">
        <v>431222</v>
      </c>
      <c r="E16" s="11" t="s">
        <v>142</v>
      </c>
      <c r="F16" s="11" t="s">
        <v>151</v>
      </c>
      <c r="G16" s="11" t="s">
        <v>183</v>
      </c>
      <c r="H16" s="11" t="s">
        <v>184</v>
      </c>
      <c r="I16" s="11" t="s">
        <v>185</v>
      </c>
      <c r="J16" s="11" t="s">
        <v>155</v>
      </c>
      <c r="K16" s="11" t="s">
        <v>46</v>
      </c>
      <c r="L16" s="11" t="s">
        <v>156</v>
      </c>
      <c r="M16" s="11">
        <v>27.7</v>
      </c>
      <c r="N16" s="11">
        <v>10.8</v>
      </c>
      <c r="O16" s="11"/>
    </row>
    <row r="17" ht="57" hidden="1" customHeight="1" outlineLevel="1" spans="1:15">
      <c r="A17" s="11"/>
      <c r="B17" s="12" t="s">
        <v>186</v>
      </c>
      <c r="C17" s="11"/>
      <c r="D17" s="11"/>
      <c r="E17" s="11"/>
      <c r="F17" s="11"/>
      <c r="G17" s="8" t="e">
        <f>SUBTOTAL(3,#REF!)</f>
        <v>#REF!</v>
      </c>
      <c r="H17" s="11"/>
      <c r="I17" s="11"/>
      <c r="J17" s="11"/>
      <c r="K17" s="11"/>
      <c r="L17" s="11"/>
      <c r="M17" s="11"/>
      <c r="N17" s="11"/>
      <c r="O17" s="14"/>
    </row>
  </sheetData>
  <mergeCells count="19">
    <mergeCell ref="A2:O2"/>
    <mergeCell ref="B3:D3"/>
    <mergeCell ref="E3:I3"/>
    <mergeCell ref="M3:N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4:M5"/>
    <mergeCell ref="N4:N5"/>
    <mergeCell ref="O3:O5"/>
  </mergeCells>
  <pageMargins left="0.511805555555556" right="0.314583333333333" top="0.472222222222222" bottom="0.590277777777778" header="0.354166666666667" footer="0.275"/>
  <pageSetup paperSize="8" scale="52" fitToHeight="0" orientation="landscape"/>
  <headerFooter>
    <oddFooter>&amp;C&amp;"仿宋"&amp;16第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危旧桥改造</vt:lpstr>
      <vt:lpstr> 长大隧道结构监测</vt:lpstr>
      <vt:lpstr> 安全提升</vt:lpstr>
      <vt:lpstr>灾害防治</vt:lpstr>
      <vt:lpstr> 高边坡监测</vt:lpstr>
      <vt:lpstr> 桥梁防护设施提升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刘永红</cp:lastModifiedBy>
  <dcterms:created xsi:type="dcterms:W3CDTF">2023-12-02T03:12:00Z</dcterms:created>
  <dcterms:modified xsi:type="dcterms:W3CDTF">2026-05-22T03:30:02Z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F14FE6143EDA4487A31F12721EA7F8CE_13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