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865"/>
  </bookViews>
  <sheets>
    <sheet name="危旧桥改造" sheetId="10" r:id="rId1"/>
    <sheet name="危隧改造" sheetId="11" r:id="rId2"/>
    <sheet name="长大桥梁结构监测" sheetId="12" r:id="rId3"/>
    <sheet name="长大隧道结构监测" sheetId="13" r:id="rId4"/>
    <sheet name="桥隧群监测" sheetId="14" r:id="rId5"/>
    <sheet name="桥隧群监测明细" sheetId="15" r:id="rId6"/>
    <sheet name="安全设施精细化提升" sheetId="1" r:id="rId7"/>
    <sheet name="灾害防治（一、二级风险点）" sheetId="9" r:id="rId8"/>
    <sheet name="边坡监测" sheetId="8" r:id="rId9"/>
  </sheets>
  <externalReferences>
    <externalReference r:id="rId10"/>
    <externalReference r:id="rId11"/>
  </externalReferences>
  <definedNames>
    <definedName name="_xlnm._FilterDatabase" localSheetId="2" hidden="1">长大桥梁结构监测!$A$4:$O$16</definedName>
    <definedName name="_xlnm._FilterDatabase" localSheetId="7" hidden="1">'灾害防治（一、二级风险点）'!$A$5:$K$95</definedName>
    <definedName name="_xlnm._FilterDatabase" localSheetId="6" hidden="1">安全设施精细化提升!$A$6:$XEB$88</definedName>
    <definedName name="_xlnm._FilterDatabase" localSheetId="8" hidden="1">边坡监测!$5:$20</definedName>
    <definedName name="_xlnm._FilterDatabase" localSheetId="4" hidden="1">桥隧群监测!$A$4:$Q$34</definedName>
    <definedName name="_xlnm._FilterDatabase" localSheetId="5" hidden="1">桥隧群监测明细!$A$5:$P$128</definedName>
    <definedName name="_xlnm._FilterDatabase" localSheetId="0" hidden="1">危旧桥改造!$A$6:$T$112</definedName>
    <definedName name="_xlnm._FilterDatabase" localSheetId="1" hidden="1">危隧改造!$A$4:$P$5</definedName>
    <definedName name="_xlnm.Print_Area" localSheetId="8">边坡监测!$A$1:$Q$20</definedName>
    <definedName name="_xlnm.Print_Area" localSheetId="1">危隧改造!$A:$P</definedName>
    <definedName name="_xlnm.Print_Area" localSheetId="7">'灾害防治（一、二级风险点）'!$A$1:$K$95</definedName>
    <definedName name="_xlnm.Print_Titles" localSheetId="6">安全设施精细化提升!$3:$4</definedName>
    <definedName name="_xlnm.Print_Titles" localSheetId="8">边坡监测!$3:$4</definedName>
    <definedName name="_xlnm.Print_Titles" localSheetId="4">桥隧群监测!$3:$4</definedName>
    <definedName name="_xlnm.Print_Titles" localSheetId="5">桥隧群监测明细!$3:$4</definedName>
    <definedName name="_xlnm.Print_Titles" localSheetId="0">危旧桥改造!$3:$4</definedName>
    <definedName name="_xlnm.Print_Titles" localSheetId="7">'灾害防治（一、二级风险点）'!$3:$4</definedName>
    <definedName name="_xlnm.Print_Titles" localSheetId="3">长大隧道结构监测!$A$3:$IP$4</definedName>
    <definedName name="Range15">[1]Ranges!$P$1:$P$34</definedName>
    <definedName name="_xlnm.Print_Area" localSheetId="5">桥隧群监测明细!$A$1:$P$128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<sst xmlns="http://schemas.openxmlformats.org/spreadsheetml/2006/main" count="4050" uniqueCount="1091">
  <si>
    <t>附件5-1</t>
  </si>
  <si>
    <t>2026年普通国省道危旧桥改造工程任务计划明细表</t>
  </si>
  <si>
    <t>入库批次</t>
  </si>
  <si>
    <t>序号</t>
  </si>
  <si>
    <t>市州</t>
  </si>
  <si>
    <t>县区</t>
  </si>
  <si>
    <t>县级行政区划代码</t>
  </si>
  <si>
    <t>桥梁名称</t>
  </si>
  <si>
    <t>桥梁代码</t>
  </si>
  <si>
    <t>桥梁全长
(米)</t>
  </si>
  <si>
    <t>桥梁全宽
(米)</t>
  </si>
  <si>
    <t>桥梁按跨径分类</t>
  </si>
  <si>
    <t>桥梁中心桩号</t>
  </si>
  <si>
    <t>桥梁技术状况等级</t>
  </si>
  <si>
    <t>设计荷载等级</t>
  </si>
  <si>
    <t>通航等级</t>
  </si>
  <si>
    <t>所在路线情况</t>
  </si>
  <si>
    <t>拟改造方案</t>
  </si>
  <si>
    <t>入库技术状况等级</t>
  </si>
  <si>
    <t>备注</t>
  </si>
  <si>
    <t>路线编号</t>
  </si>
  <si>
    <t>国省道</t>
  </si>
  <si>
    <t>技术等级</t>
  </si>
  <si>
    <t>全省合计</t>
  </si>
  <si>
    <t>长沙市 小计</t>
  </si>
  <si>
    <t>2025年第二批</t>
  </si>
  <si>
    <t>长沙市</t>
  </si>
  <si>
    <t>浏阳市</t>
  </si>
  <si>
    <t>上白桥（双向）</t>
  </si>
  <si>
    <t>G354430181L0120</t>
  </si>
  <si>
    <t>小桥</t>
  </si>
  <si>
    <t>2类</t>
  </si>
  <si>
    <t>汽车-15级</t>
  </si>
  <si>
    <t>不通航</t>
  </si>
  <si>
    <t>G354</t>
  </si>
  <si>
    <t>国道</t>
  </si>
  <si>
    <t>三级公路</t>
  </si>
  <si>
    <t>拆除重建（全桥）</t>
  </si>
  <si>
    <t>陈家桥（双向）</t>
  </si>
  <si>
    <t>G354430181L0110</t>
  </si>
  <si>
    <t>宁乡市</t>
  </si>
  <si>
    <t>桃林坝桥（双向）</t>
  </si>
  <si>
    <t>G319430182L0280</t>
  </si>
  <si>
    <t>3类</t>
  </si>
  <si>
    <t>汽车-20级</t>
  </si>
  <si>
    <t>G319</t>
  </si>
  <si>
    <t>二级公路</t>
  </si>
  <si>
    <t>加固改造</t>
  </si>
  <si>
    <t>新增2桥（双向）</t>
  </si>
  <si>
    <t>G234430182L0470</t>
  </si>
  <si>
    <t>公路Ⅱ级</t>
  </si>
  <si>
    <t>G234</t>
  </si>
  <si>
    <t>铁冲大桥（双向）</t>
  </si>
  <si>
    <t>G234430182L0370</t>
  </si>
  <si>
    <t>中桥</t>
  </si>
  <si>
    <t>望城区</t>
  </si>
  <si>
    <t>古驿兰桥（双向）</t>
  </si>
  <si>
    <t>S102430112L0020</t>
  </si>
  <si>
    <t>S102</t>
  </si>
  <si>
    <t>省道</t>
  </si>
  <si>
    <t>一级公路</t>
  </si>
  <si>
    <t>柳林江大桥（双向）</t>
  </si>
  <si>
    <t>S101430112L0090</t>
  </si>
  <si>
    <t>大桥</t>
  </si>
  <si>
    <t>七级</t>
  </si>
  <si>
    <t>S101</t>
  </si>
  <si>
    <t>苍溪二桥（双向）</t>
  </si>
  <si>
    <t>S201430181L0380</t>
  </si>
  <si>
    <t>S201</t>
  </si>
  <si>
    <t>四级公路</t>
  </si>
  <si>
    <t>5类</t>
  </si>
  <si>
    <t>沙市中桥（双向）</t>
  </si>
  <si>
    <t>S204430181L0030</t>
  </si>
  <si>
    <t>S204</t>
  </si>
  <si>
    <t>姜公桥（双向）</t>
  </si>
  <si>
    <t>S324430182L0660</t>
  </si>
  <si>
    <t>S324</t>
  </si>
  <si>
    <t>古港大桥（双向）</t>
  </si>
  <si>
    <t>S202430181L0320</t>
  </si>
  <si>
    <t>S202</t>
  </si>
  <si>
    <t>株洲市 小计</t>
  </si>
  <si>
    <t>株洲市</t>
  </si>
  <si>
    <t>茶陵县</t>
  </si>
  <si>
    <t>河坞大桥（双向）</t>
  </si>
  <si>
    <t>S558430224L0050</t>
  </si>
  <si>
    <t>S558</t>
  </si>
  <si>
    <t>4类</t>
  </si>
  <si>
    <t>石井大桥（双向）</t>
  </si>
  <si>
    <t>S205430224L0061</t>
  </si>
  <si>
    <t>S205</t>
  </si>
  <si>
    <t>醴陵市</t>
  </si>
  <si>
    <t>大石桥（双向）</t>
  </si>
  <si>
    <t>S532430281L0035</t>
  </si>
  <si>
    <t>S532</t>
  </si>
  <si>
    <t>接龙桥（双向）</t>
  </si>
  <si>
    <t>S532430281L0110</t>
  </si>
  <si>
    <t>石峰区</t>
  </si>
  <si>
    <t>新桥（双向）</t>
  </si>
  <si>
    <t>S104430204L0210</t>
  </si>
  <si>
    <t>低于汽车-10级</t>
  </si>
  <si>
    <t>S104</t>
  </si>
  <si>
    <t>备战桥（双向）</t>
  </si>
  <si>
    <t>S204430281L0350</t>
  </si>
  <si>
    <t>双河口桥（双向）</t>
  </si>
  <si>
    <t>S327430281L0020</t>
  </si>
  <si>
    <t>S327</t>
  </si>
  <si>
    <t>1类</t>
  </si>
  <si>
    <t>跨线桥（双向）</t>
  </si>
  <si>
    <t>S327430281L0030</t>
  </si>
  <si>
    <t>庄埠桥（双向）</t>
  </si>
  <si>
    <t>S327430281L0040</t>
  </si>
  <si>
    <t>潼塘大桥（双向）</t>
  </si>
  <si>
    <t>S104430281L0180</t>
  </si>
  <si>
    <t>控金坪桥（双向）</t>
  </si>
  <si>
    <t>S104430281L0160</t>
  </si>
  <si>
    <t>五石桥（双向）</t>
  </si>
  <si>
    <t>S204430281L0888</t>
  </si>
  <si>
    <t>丁家桥（双向）</t>
  </si>
  <si>
    <t>S204430281L0260</t>
  </si>
  <si>
    <t>浦口大桥（双向）</t>
  </si>
  <si>
    <t>S532430281L0020</t>
  </si>
  <si>
    <t>荣坪桥（双向）</t>
  </si>
  <si>
    <t>S532430281L0030</t>
  </si>
  <si>
    <t>湘潭市 小计</t>
  </si>
  <si>
    <t>2025年第一批</t>
  </si>
  <si>
    <t>湘潭市</t>
  </si>
  <si>
    <t>湘乡市</t>
  </si>
  <si>
    <t>洙津渡桥（双向）</t>
  </si>
  <si>
    <t>G320430381L0170</t>
  </si>
  <si>
    <t>G320</t>
  </si>
  <si>
    <t>石狮江桥（双向）</t>
  </si>
  <si>
    <t>S330430381L0290</t>
  </si>
  <si>
    <t>S330</t>
  </si>
  <si>
    <t>石头坝桥（双向）</t>
  </si>
  <si>
    <t>S327430381L0170</t>
  </si>
  <si>
    <t>衡阳市 小计</t>
  </si>
  <si>
    <t>衡阳市</t>
  </si>
  <si>
    <t>耒阳市</t>
  </si>
  <si>
    <t>竹市桥（双向）</t>
  </si>
  <si>
    <t>G356430481L0170</t>
  </si>
  <si>
    <t>G356</t>
  </si>
  <si>
    <t>衡阳县</t>
  </si>
  <si>
    <t>通天桥（双向）</t>
  </si>
  <si>
    <t>S219430421L0330</t>
  </si>
  <si>
    <t>S219</t>
  </si>
  <si>
    <t>何坳桥（双向）</t>
  </si>
  <si>
    <t>S219430421L0350</t>
  </si>
  <si>
    <t>杨家门桥（双向）</t>
  </si>
  <si>
    <t>S213430481L0310</t>
  </si>
  <si>
    <t>汽车-10级</t>
  </si>
  <si>
    <t>S213</t>
  </si>
  <si>
    <t>导子农科庙山湾桥（双向）</t>
  </si>
  <si>
    <t>S213430481L0210</t>
  </si>
  <si>
    <t>遥田电站大桥（双向）</t>
  </si>
  <si>
    <t>S338430481L0100</t>
  </si>
  <si>
    <t>S338</t>
  </si>
  <si>
    <t>S214430481L0140</t>
  </si>
  <si>
    <t>S214</t>
  </si>
  <si>
    <t>铁路边桥（双向）</t>
  </si>
  <si>
    <t>S338430481L0120</t>
  </si>
  <si>
    <t>岳阳市 小计</t>
  </si>
  <si>
    <t>岳阳市</t>
  </si>
  <si>
    <t>云溪区</t>
  </si>
  <si>
    <t>路口林场桥（上行）</t>
  </si>
  <si>
    <t>G107430603R0191</t>
  </si>
  <si>
    <t>G107</t>
  </si>
  <si>
    <t>平江县</t>
  </si>
  <si>
    <t>高架2桥（双向）</t>
  </si>
  <si>
    <t>G106430626L0150</t>
  </si>
  <si>
    <t>G106</t>
  </si>
  <si>
    <t>高架一桥（双向）</t>
  </si>
  <si>
    <t>G106430626L0140</t>
  </si>
  <si>
    <t>临湘市</t>
  </si>
  <si>
    <t>石嘴桥（左）（双向）</t>
  </si>
  <si>
    <t>G107430682L0061</t>
  </si>
  <si>
    <t>西岸桥（双向）</t>
  </si>
  <si>
    <t>G106430626L0220</t>
  </si>
  <si>
    <t>分离式立交桥（双向）</t>
  </si>
  <si>
    <t>G106430626L0210</t>
  </si>
  <si>
    <t>路口公路跨铁桥（双向）</t>
  </si>
  <si>
    <t>S501430682L0080</t>
  </si>
  <si>
    <t>S501</t>
  </si>
  <si>
    <t>源潭大桥（双向）</t>
  </si>
  <si>
    <t>S301430682L0060</t>
  </si>
  <si>
    <t>S301</t>
  </si>
  <si>
    <t>新设桥（双向）</t>
  </si>
  <si>
    <t>S208430603L0020</t>
  </si>
  <si>
    <t>S208</t>
  </si>
  <si>
    <t>拆除重建（上部结构）</t>
  </si>
  <si>
    <t>益阳市 小计</t>
  </si>
  <si>
    <t>益阳市</t>
  </si>
  <si>
    <t>桃江县</t>
  </si>
  <si>
    <t>学堂港桥（双向）</t>
  </si>
  <si>
    <t>G536430922L0510</t>
  </si>
  <si>
    <t>G536</t>
  </si>
  <si>
    <t>安化县</t>
  </si>
  <si>
    <t>双桥（双向）</t>
  </si>
  <si>
    <t>G536430923L1030</t>
  </si>
  <si>
    <t>曾家桥（双向）</t>
  </si>
  <si>
    <t>G207430923L0740</t>
  </si>
  <si>
    <t>G207</t>
  </si>
  <si>
    <t>暂未入库</t>
  </si>
  <si>
    <t>南县</t>
  </si>
  <si>
    <t>南安桥（双向）</t>
  </si>
  <si>
    <t>G353430921L0280</t>
  </si>
  <si>
    <t>G353</t>
  </si>
  <si>
    <t>新增入库</t>
  </si>
  <si>
    <t>光荣桥（双向）</t>
  </si>
  <si>
    <t>S225430923L0300</t>
  </si>
  <si>
    <t>S225</t>
  </si>
  <si>
    <t>江中桥（双向）</t>
  </si>
  <si>
    <t>S225430923L0280</t>
  </si>
  <si>
    <t>郴州市 小计</t>
  </si>
  <si>
    <t>郴州市</t>
  </si>
  <si>
    <t>资兴市</t>
  </si>
  <si>
    <t>浙江桥（双向）</t>
  </si>
  <si>
    <t>S205431081L0450</t>
  </si>
  <si>
    <t>东风大桥（双向）</t>
  </si>
  <si>
    <t>S205431081L0410</t>
  </si>
  <si>
    <t>宜章县</t>
  </si>
  <si>
    <t>遇仙桥（双向）</t>
  </si>
  <si>
    <t>S211431022L0480</t>
  </si>
  <si>
    <t>S211</t>
  </si>
  <si>
    <t>永州市 小计</t>
  </si>
  <si>
    <t>永州市</t>
  </si>
  <si>
    <t>江华瑶族自治县</t>
  </si>
  <si>
    <t>黎家村桥（双向）</t>
  </si>
  <si>
    <t>G207431129L1740</t>
  </si>
  <si>
    <t>汽车-超20级</t>
  </si>
  <si>
    <t>杨河桥（双向）</t>
  </si>
  <si>
    <t>G207431129L1730</t>
  </si>
  <si>
    <t>十八渡桥（双向）</t>
  </si>
  <si>
    <t>G207431129L1780</t>
  </si>
  <si>
    <t>道县</t>
  </si>
  <si>
    <t>石下渡桥（双向）</t>
  </si>
  <si>
    <t>G207431124L1620</t>
  </si>
  <si>
    <t>双牌县</t>
  </si>
  <si>
    <t>天子山大桥（双向）</t>
  </si>
  <si>
    <t>S230431123L0070</t>
  </si>
  <si>
    <t>S230</t>
  </si>
  <si>
    <t>宁远县</t>
  </si>
  <si>
    <t>库里桥（双向）</t>
  </si>
  <si>
    <t>S229431126L0160</t>
  </si>
  <si>
    <t>S229</t>
  </si>
  <si>
    <t>怀化市 小计</t>
  </si>
  <si>
    <t>怀化市</t>
  </si>
  <si>
    <t>沅陵县</t>
  </si>
  <si>
    <t>甘溪桥（双向）</t>
  </si>
  <si>
    <t>G319431222L1030</t>
  </si>
  <si>
    <t>会同县</t>
  </si>
  <si>
    <t>新路铺一桥（双向）</t>
  </si>
  <si>
    <t>G209431225L1090</t>
  </si>
  <si>
    <t>G209</t>
  </si>
  <si>
    <t>芷江侗族自治县</t>
  </si>
  <si>
    <t>舞水大桥（双向）</t>
  </si>
  <si>
    <t>G320431228L1070</t>
  </si>
  <si>
    <t>新晃侗族自治县</t>
  </si>
  <si>
    <t>闪溪桥（双向）</t>
  </si>
  <si>
    <t>G242431227L0110</t>
  </si>
  <si>
    <t>G242</t>
  </si>
  <si>
    <t>青山桥（双向）</t>
  </si>
  <si>
    <t>G242431227L0120</t>
  </si>
  <si>
    <t>曹家溪桥（双向）</t>
  </si>
  <si>
    <t>G320431227L1190</t>
  </si>
  <si>
    <t>羊枯脑桥（双向）</t>
  </si>
  <si>
    <t>G320431227L1270</t>
  </si>
  <si>
    <t>毛溪口桥（双向）</t>
  </si>
  <si>
    <t>G320431227L1290</t>
  </si>
  <si>
    <t>桂竹潭桥（双向）</t>
  </si>
  <si>
    <t>G241431222L0960</t>
  </si>
  <si>
    <t>G241</t>
  </si>
  <si>
    <t>下宁乡桥（双向）</t>
  </si>
  <si>
    <t>G319431222L0750</t>
  </si>
  <si>
    <t>海沙坪桥（双向）</t>
  </si>
  <si>
    <t>G319431222L0760</t>
  </si>
  <si>
    <t>沐濯铺桥（双向）</t>
  </si>
  <si>
    <t>G319431222L0790</t>
  </si>
  <si>
    <t>荔枝溪桥（双向）</t>
  </si>
  <si>
    <t>G319431222L0830</t>
  </si>
  <si>
    <t>楠木铺桥（双向）</t>
  </si>
  <si>
    <t>G319431222L0870</t>
  </si>
  <si>
    <t>中牧马溪桥（双向）</t>
  </si>
  <si>
    <t>G319431222L0900</t>
  </si>
  <si>
    <t>叶子冲桥（双向）</t>
  </si>
  <si>
    <t>G319431222L0920</t>
  </si>
  <si>
    <t>柿子园二桥（双向）</t>
  </si>
  <si>
    <t>G319431222L0960</t>
  </si>
  <si>
    <t>洞底桥（双向）</t>
  </si>
  <si>
    <t>G319431222L1100</t>
  </si>
  <si>
    <t>蒋溪桥（双向）</t>
  </si>
  <si>
    <t>S335431227L0400</t>
  </si>
  <si>
    <t>S335</t>
  </si>
  <si>
    <t>丈溪桥（双向）</t>
  </si>
  <si>
    <t>S335431227L0390</t>
  </si>
  <si>
    <t>丈溪二桥（双向）</t>
  </si>
  <si>
    <t>S335431227L0380</t>
  </si>
  <si>
    <t>草场桥（双向）</t>
  </si>
  <si>
    <t>S335431227L0370</t>
  </si>
  <si>
    <t>杨家寨桥（双向）</t>
  </si>
  <si>
    <t>S335431227L0360</t>
  </si>
  <si>
    <t>中寨桥（双向）</t>
  </si>
  <si>
    <t>S335431227L0330</t>
  </si>
  <si>
    <t>通道侗族自治县</t>
  </si>
  <si>
    <t>独坡桥（双向）</t>
  </si>
  <si>
    <t>S341431230L0490</t>
  </si>
  <si>
    <t>S341</t>
  </si>
  <si>
    <t>团头桥（双向）</t>
  </si>
  <si>
    <t>S341431230L0470</t>
  </si>
  <si>
    <t>刘公溪桥（双向）</t>
  </si>
  <si>
    <t>S318431222L0147</t>
  </si>
  <si>
    <t>S318</t>
  </si>
  <si>
    <t>木马溪桥（双向）</t>
  </si>
  <si>
    <t>S318431222L0143</t>
  </si>
  <si>
    <t>杨家溪二桥（双向）</t>
  </si>
  <si>
    <t>S241431222L0420</t>
  </si>
  <si>
    <t>S241</t>
  </si>
  <si>
    <t>石家溪桥（双向）</t>
  </si>
  <si>
    <t>S318431222L0300</t>
  </si>
  <si>
    <t>娄底市 小计</t>
  </si>
  <si>
    <t>娄底市</t>
  </si>
  <si>
    <t>涟源市</t>
  </si>
  <si>
    <t>四古桥</t>
  </si>
  <si>
    <t>S323431382L0050</t>
  </si>
  <si>
    <t>S323</t>
  </si>
  <si>
    <t>湘西州 小计</t>
  </si>
  <si>
    <t>湘西州</t>
  </si>
  <si>
    <t>保靖县</t>
  </si>
  <si>
    <t>要坝工班桥（双向）</t>
  </si>
  <si>
    <t>G209433125L0420</t>
  </si>
  <si>
    <t>古丈县</t>
  </si>
  <si>
    <t>猫儿潭桥（双向）</t>
  </si>
  <si>
    <t>G352433126L0340</t>
  </si>
  <si>
    <t>G352</t>
  </si>
  <si>
    <t>永顺县</t>
  </si>
  <si>
    <t>罗依溪大桥（双向）</t>
  </si>
  <si>
    <t>S246433127L1006</t>
  </si>
  <si>
    <t>四级</t>
  </si>
  <si>
    <t>S246</t>
  </si>
  <si>
    <t>龙山县</t>
  </si>
  <si>
    <t>庆口桥（双向）</t>
  </si>
  <si>
    <t>S255433130L1010</t>
  </si>
  <si>
    <t>S255</t>
  </si>
  <si>
    <t>附件5-2</t>
  </si>
  <si>
    <t>2026年普通国省道危隧改造工程任务计划明细表</t>
  </si>
  <si>
    <t>公路养护统计年报基本信息</t>
  </si>
  <si>
    <t>入库时技术状况</t>
  </si>
  <si>
    <t>隧道名称</t>
  </si>
  <si>
    <t>隧道代码</t>
  </si>
  <si>
    <t>隧道入口桩号</t>
  </si>
  <si>
    <t>隧道长度（米）</t>
  </si>
  <si>
    <t>隧道
净宽（米）</t>
  </si>
  <si>
    <t>按隧道长度分类</t>
  </si>
  <si>
    <t>技术状况评定等级</t>
  </si>
  <si>
    <t>所在路线编号</t>
  </si>
  <si>
    <t>所在路线技术等级</t>
  </si>
  <si>
    <t>溆浦县</t>
  </si>
  <si>
    <t>水田垅明洞</t>
  </si>
  <si>
    <t>S249431224U0010</t>
  </si>
  <si>
    <t>5.8</t>
  </si>
  <si>
    <t>短隧道</t>
  </si>
  <si>
    <t>S249</t>
  </si>
  <si>
    <t>附件5-3</t>
  </si>
  <si>
    <t>2026年公路长大桥梁结构监测系统建设任务计划明细表</t>
  </si>
  <si>
    <t>县级行政区划</t>
  </si>
  <si>
    <t>项目名称</t>
  </si>
  <si>
    <t>上部结构类型</t>
  </si>
  <si>
    <t>单孔最大跨径（米）</t>
  </si>
  <si>
    <t>建设
性质</t>
  </si>
  <si>
    <t>改造
类别</t>
  </si>
  <si>
    <t>行政区划代码</t>
  </si>
  <si>
    <t>行政区划名称</t>
  </si>
  <si>
    <t>路线
编号</t>
  </si>
  <si>
    <t>桥梁
名称</t>
  </si>
  <si>
    <t>桥梁
编码</t>
  </si>
  <si>
    <t>全宽
(米)</t>
  </si>
  <si>
    <t>全长
(米)</t>
  </si>
  <si>
    <t>桥梁中心
桩号</t>
  </si>
  <si>
    <t>衡阳市小计</t>
  </si>
  <si>
    <t>洪市大桥（双向）</t>
  </si>
  <si>
    <t>G234430421L0790</t>
  </si>
  <si>
    <t>新建</t>
  </si>
  <si>
    <t>长大桥梁结构健康监测系统建设</t>
  </si>
  <si>
    <t>东山大桥（双向）</t>
  </si>
  <si>
    <t>G234430421L0840</t>
  </si>
  <si>
    <t xml:space="preserve">岳阳市小计 </t>
  </si>
  <si>
    <t>高架2桥
（双向）</t>
  </si>
  <si>
    <t>T梁</t>
  </si>
  <si>
    <t>长大桥梁结构监测系统建设</t>
  </si>
  <si>
    <t xml:space="preserve">怀化市小计 </t>
  </si>
  <si>
    <t>沅陵沅水大桥（双向）</t>
  </si>
  <si>
    <t>G241431222L1060</t>
  </si>
  <si>
    <t>箱形梁</t>
  </si>
  <si>
    <t xml:space="preserve">湘西州小计 </t>
  </si>
  <si>
    <t>箱形拱</t>
  </si>
  <si>
    <t>5</t>
  </si>
  <si>
    <t>凤凰县</t>
  </si>
  <si>
    <t>李家院中桥
（双向）</t>
  </si>
  <si>
    <t>G354433123L1490</t>
  </si>
  <si>
    <t>板拱</t>
  </si>
  <si>
    <t>附件5-4</t>
  </si>
  <si>
    <t>2026年公路长大隧道结构监测系统建设任务计划明细表</t>
  </si>
  <si>
    <t>市州/单位名称</t>
  </si>
  <si>
    <t>隧道
名称</t>
  </si>
  <si>
    <t>隧道
编码</t>
  </si>
  <si>
    <t>净宽
(米)</t>
  </si>
  <si>
    <t>总计数</t>
  </si>
  <si>
    <t>益阳市 计数</t>
  </si>
  <si>
    <t>1</t>
  </si>
  <si>
    <t>新加坡隧道</t>
  </si>
  <si>
    <t>G354430923U0010</t>
  </si>
  <si>
    <t>改造</t>
  </si>
  <si>
    <t>公路长大隧道结构监测系统建设</t>
  </si>
  <si>
    <t>暂未纳入“十五五”项目库</t>
  </si>
  <si>
    <t>郴州市 计数</t>
  </si>
  <si>
    <t>2</t>
  </si>
  <si>
    <t>汝城县</t>
  </si>
  <si>
    <t>G357</t>
  </si>
  <si>
    <t>台望岭隧道</t>
  </si>
  <si>
    <t>G357431026U0010</t>
  </si>
  <si>
    <t>高速集团 计数</t>
  </si>
  <si>
    <t>湖南省高速公路集团有限公司湘西分公司</t>
  </si>
  <si>
    <t>G5515</t>
  </si>
  <si>
    <t>砂子坡隧道</t>
  </si>
  <si>
    <t>G5515433130U0210/H5515433130U0211</t>
  </si>
  <si>
    <t>3500/3498</t>
  </si>
  <si>
    <t>136.2/139.68</t>
  </si>
  <si>
    <t>附件5-5</t>
  </si>
  <si>
    <t>2026年公路桥(隧)群结构监测任务计划明细表</t>
  </si>
  <si>
    <t>市州/管养单位</t>
  </si>
  <si>
    <t>桥（隧）群桥梁（隧道）数量（座）</t>
  </si>
  <si>
    <t>累计桥隧总长（米）</t>
  </si>
  <si>
    <t>建设性质</t>
  </si>
  <si>
    <t>总投资
(万元)</t>
  </si>
  <si>
    <t>建安费
投资
(万元)</t>
  </si>
  <si>
    <t>申请
中央资金
补助
（万元）</t>
  </si>
  <si>
    <t>项目来源</t>
  </si>
  <si>
    <t>桥群编号</t>
  </si>
  <si>
    <t>起点桩号</t>
  </si>
  <si>
    <t>终点桩号</t>
  </si>
  <si>
    <t>桥隧比
（%）</t>
  </si>
  <si>
    <t>湘阴县</t>
  </si>
  <si>
    <t>G536-43-1</t>
  </si>
  <si>
    <t>2026年第一批国道</t>
  </si>
  <si>
    <t>G536-43-2</t>
  </si>
  <si>
    <t>张家界市</t>
  </si>
  <si>
    <t>永定区</t>
  </si>
  <si>
    <t>G241-43-1</t>
  </si>
  <si>
    <t>湖南省高速公路集团有限公司</t>
  </si>
  <si>
    <t>湖南省高速公路集团有限公司岳阳分公司</t>
  </si>
  <si>
    <t>汨罗市</t>
  </si>
  <si>
    <t>G0421-43-1</t>
  </si>
  <si>
    <t>G0421</t>
  </si>
  <si>
    <t>湖南省高速公路集团有限公司长沙分公司</t>
  </si>
  <si>
    <t>G0421-43-2</t>
  </si>
  <si>
    <t>湖南省高速公路集团有限公司衡阳分公司</t>
  </si>
  <si>
    <t>衡南县/常宁市</t>
  </si>
  <si>
    <t>430422/430482</t>
  </si>
  <si>
    <t>G0421-43-3</t>
  </si>
  <si>
    <t>湖南省高速公路集团有限公司衡阳分公司和郴州分公司</t>
  </si>
  <si>
    <t>常宁市/桂阳县</t>
  </si>
  <si>
    <t>430482/431021</t>
  </si>
  <si>
    <t>G0421-43-4</t>
  </si>
  <si>
    <t>G0422-43-1</t>
  </si>
  <si>
    <t>G0422</t>
  </si>
  <si>
    <t>湖南省高速公路集团有限公司郴州分公司</t>
  </si>
  <si>
    <t>G0422-43-5</t>
  </si>
  <si>
    <t>G0422-43-6</t>
  </si>
  <si>
    <t>湖南省高速公路集团有限公司常德分公司</t>
  </si>
  <si>
    <t>鼎城区</t>
  </si>
  <si>
    <t>G5513-43-1</t>
  </si>
  <si>
    <t>G5513</t>
  </si>
  <si>
    <t>湖南省高速公路集团有限公司张家界分公司</t>
  </si>
  <si>
    <t>慈利县</t>
  </si>
  <si>
    <t>G5513-43-2</t>
  </si>
  <si>
    <t>G5513-43-3</t>
  </si>
  <si>
    <t>G5515-43-1</t>
  </si>
  <si>
    <t>湖南省高速公路集团有限公司益阳分公司</t>
  </si>
  <si>
    <t>G55-43-2</t>
  </si>
  <si>
    <t>G55</t>
  </si>
  <si>
    <t>G56-43-1</t>
  </si>
  <si>
    <t>G56</t>
  </si>
  <si>
    <t>岳阳楼区</t>
  </si>
  <si>
    <t>G56-43-2</t>
  </si>
  <si>
    <t>桃源县</t>
  </si>
  <si>
    <t>G56-43-4</t>
  </si>
  <si>
    <t>G56-43-5</t>
  </si>
  <si>
    <t>泸溪县</t>
  </si>
  <si>
    <t>G56-43-6</t>
  </si>
  <si>
    <t>G56-43-7</t>
  </si>
  <si>
    <t>G56-43-8</t>
  </si>
  <si>
    <t>吉首市</t>
  </si>
  <si>
    <t>G65-43-1</t>
  </si>
  <si>
    <t>G65</t>
  </si>
  <si>
    <t>G76-43-1</t>
  </si>
  <si>
    <t>G76</t>
  </si>
  <si>
    <t>G76-43-2</t>
  </si>
  <si>
    <t>宜章县/苏仙区</t>
  </si>
  <si>
    <t>431022/431003</t>
  </si>
  <si>
    <t>G76-43-3</t>
  </si>
  <si>
    <t>附件5-6</t>
  </si>
  <si>
    <t>2026年公路桥(隧)群结构监测任务计划桥(隧)明细表</t>
  </si>
  <si>
    <t>全宽（米）</t>
  </si>
  <si>
    <t>全长（米）</t>
  </si>
  <si>
    <t>桥群（隧群）编号</t>
  </si>
  <si>
    <t>桥梁（隧道）
名称</t>
  </si>
  <si>
    <t>上行桥梁（隧道）编码</t>
  </si>
  <si>
    <t>下行桥梁（隧道）编码</t>
  </si>
  <si>
    <t>上行桥梁中心桩号或上行隧道入口桩号</t>
  </si>
  <si>
    <t>下行桥梁中心桩号或下行隧道入口桩号</t>
  </si>
  <si>
    <t>是否纳入建设</t>
  </si>
  <si>
    <t>总计</t>
  </si>
  <si>
    <t>湘阴湘江大桥（双向）</t>
  </si>
  <si>
    <t>G536430624L0340</t>
  </si>
  <si>
    <t>是</t>
  </si>
  <si>
    <t>桥梁群</t>
  </si>
  <si>
    <t>保合右桥（上行）</t>
  </si>
  <si>
    <t>G536430624R0350</t>
  </si>
  <si>
    <t>G536430624L0350</t>
  </si>
  <si>
    <t>湘水桥（双向）</t>
  </si>
  <si>
    <t>G536430624L0390</t>
  </si>
  <si>
    <t>资水桥（双向）</t>
  </si>
  <si>
    <t>G536430624L0400</t>
  </si>
  <si>
    <t>凤南桥（双向）</t>
  </si>
  <si>
    <t>G536430624L0410</t>
  </si>
  <si>
    <t xml:space="preserve">张家界市 </t>
  </si>
  <si>
    <t>杨家湾大桥（上行）</t>
  </si>
  <si>
    <t>G241430802L0640</t>
  </si>
  <si>
    <t>窑湾桥（上行）</t>
  </si>
  <si>
    <t>G241430802L0650</t>
  </si>
  <si>
    <t>板坪大桥（上行）</t>
  </si>
  <si>
    <t>G241430802L0660</t>
  </si>
  <si>
    <t>两岔溪2号桥（上行）</t>
  </si>
  <si>
    <t>G241430802L0661</t>
  </si>
  <si>
    <t>谷地1号桥（下行）</t>
  </si>
  <si>
    <t>G241430802L0050</t>
  </si>
  <si>
    <t>两岔溪1号桥（上行）</t>
  </si>
  <si>
    <t>G241430802L0668</t>
  </si>
  <si>
    <t>黄茅溪水库小桥（上行）</t>
  </si>
  <si>
    <t>G241430802L0670</t>
  </si>
  <si>
    <t>否</t>
  </si>
  <si>
    <t>谷地2号桥（下行）</t>
  </si>
  <si>
    <t>G241430802L0060</t>
  </si>
  <si>
    <t>沙堤溪1号桥（上行）</t>
  </si>
  <si>
    <t>G241430802L0680</t>
  </si>
  <si>
    <t>G241430802L0010</t>
  </si>
  <si>
    <t xml:space="preserve">高速集团 </t>
  </si>
  <si>
    <t>汨罗江特大桥（上行）</t>
  </si>
  <si>
    <t>G0421430681R0500</t>
  </si>
  <si>
    <t>G0421430681L0500</t>
  </si>
  <si>
    <t>屈原互通跨A匝道桥（上行）</t>
  </si>
  <si>
    <t>G0421430681R0510</t>
  </si>
  <si>
    <t>G0421430681L0510</t>
  </si>
  <si>
    <t>铺子屋场大桥（上行）</t>
  </si>
  <si>
    <t>G0421430112R1620</t>
  </si>
  <si>
    <t>G0421430112L1620</t>
  </si>
  <si>
    <t>湘江特大桥（上行）</t>
  </si>
  <si>
    <t>G0421430112R1630</t>
  </si>
  <si>
    <t>G0421430112L1630</t>
  </si>
  <si>
    <t>望城互通CK0+103.761C匝道桥（双向）</t>
  </si>
  <si>
    <t>G0421430112Z1930</t>
  </si>
  <si>
    <t>望城互通EK0+264.634E匝道桥（双向）</t>
  </si>
  <si>
    <t>G0421430112Z1950</t>
  </si>
  <si>
    <t>望城互通BK0+263.273B匝道桥（双向）</t>
  </si>
  <si>
    <t>G0421430112Z1920</t>
  </si>
  <si>
    <t>望城互通IK0+287I匝道桥（双向）</t>
  </si>
  <si>
    <t>G0421430112Z1980</t>
  </si>
  <si>
    <t>望城互通HK0+106.5H匝道桥（双向）</t>
  </si>
  <si>
    <t>G0421430112Z1970</t>
  </si>
  <si>
    <t>望城互通AK0+748A匝道桥（双向）</t>
  </si>
  <si>
    <t>G0421430112Z1960</t>
  </si>
  <si>
    <t>望城互通DK0+314.448D匝道桥（双向）</t>
  </si>
  <si>
    <t>G0421430112Z1940</t>
  </si>
  <si>
    <t>龙马塘中桥（上行）</t>
  </si>
  <si>
    <t>G0421430112R1640</t>
  </si>
  <si>
    <t>G0421430112L1640</t>
  </si>
  <si>
    <t>K121+040分离立交（上行）</t>
  </si>
  <si>
    <t>G0421430112R1650</t>
  </si>
  <si>
    <t>G0421430112L1650</t>
  </si>
  <si>
    <t>荷叶塘中桥（上行）</t>
  </si>
  <si>
    <t>G0421430112R1660</t>
  </si>
  <si>
    <t>G0421430112L1660</t>
  </si>
  <si>
    <t>毛虎冲天桥车行天桥K146+140（双向）</t>
  </si>
  <si>
    <t>G0421430112K2050</t>
  </si>
  <si>
    <t>联益机械厂分离式立交（上行）</t>
  </si>
  <si>
    <t>G0421430112R1670</t>
  </si>
  <si>
    <t>G0421430112L1670</t>
  </si>
  <si>
    <t>梅湖塘分离式立交（上行）</t>
  </si>
  <si>
    <t>G0421430112R1680</t>
  </si>
  <si>
    <t>G0421430112L1680</t>
  </si>
  <si>
    <t>铁弓洲特大桥（上行）</t>
  </si>
  <si>
    <t>G0421430112R1690</t>
  </si>
  <si>
    <t>G0421430112L1690</t>
  </si>
  <si>
    <t>衡南县</t>
  </si>
  <si>
    <t>陈家洲湘江大桥（上行）</t>
  </si>
  <si>
    <t>G0421430422R3580</t>
  </si>
  <si>
    <t>G0421430422L3580</t>
  </si>
  <si>
    <t>常宁市</t>
  </si>
  <si>
    <t>松柏互通立体交叉分离式桥（上行）</t>
  </si>
  <si>
    <t>G0421430482R3590</t>
  </si>
  <si>
    <t>G0421430482L3590</t>
  </si>
  <si>
    <t>老屋场特大桥（上行）</t>
  </si>
  <si>
    <t>G0421430482R3800</t>
  </si>
  <si>
    <t>G0421430482L3800</t>
  </si>
  <si>
    <t>桂阳县</t>
  </si>
  <si>
    <t>满家村大桥（下行）</t>
  </si>
  <si>
    <t>G0421431021L3810</t>
  </si>
  <si>
    <t>G0421431021R3810</t>
  </si>
  <si>
    <t>1.桥梁群。采用下行长度</t>
  </si>
  <si>
    <t>上坪汨罗江特大桥（上行）</t>
  </si>
  <si>
    <t>G0422430626R0460</t>
  </si>
  <si>
    <t>G0422430626L0460</t>
  </si>
  <si>
    <t>关山桥分离（上行）</t>
  </si>
  <si>
    <t>G0422430626R0470</t>
  </si>
  <si>
    <t>G0422430626L0470</t>
  </si>
  <si>
    <t>刘家垄高架桥（上行）</t>
  </si>
  <si>
    <t>G0422430626R0480</t>
  </si>
  <si>
    <t>G0422430626L0480</t>
  </si>
  <si>
    <t>下黄垄1号高架桥（上行）</t>
  </si>
  <si>
    <t>G0422431026R3550</t>
  </si>
  <si>
    <t>G0422431026L3550</t>
  </si>
  <si>
    <t>下黄垄2号高架桥（上行）</t>
  </si>
  <si>
    <t>G0422431026R3560</t>
  </si>
  <si>
    <t>G0422431026L3560</t>
  </si>
  <si>
    <t>段下高架桥（上行）</t>
  </si>
  <si>
    <t>G0422431026R3580</t>
  </si>
  <si>
    <t>G0422431026L3580</t>
  </si>
  <si>
    <t>洞阳河特大桥（上行）</t>
  </si>
  <si>
    <t>G0422430181R0900</t>
  </si>
  <si>
    <t>G0422430181L0900</t>
  </si>
  <si>
    <t>李家大屋高架桥（上行）</t>
  </si>
  <si>
    <t>G0422430181R0911</t>
  </si>
  <si>
    <t>G0422430181L0911</t>
  </si>
  <si>
    <t>榨树坡高架桥（上行）</t>
  </si>
  <si>
    <t>G0422430181R0920</t>
  </si>
  <si>
    <t>G0422430181L0920</t>
  </si>
  <si>
    <t>善卷垸高架桥（上行）</t>
  </si>
  <si>
    <t>G5513430703R1270</t>
  </si>
  <si>
    <t>G5513430703L1270</t>
  </si>
  <si>
    <t>斗姆湖互通式立交（上行）（159.683）</t>
  </si>
  <si>
    <t>G5513430703R1280</t>
  </si>
  <si>
    <t>G5513430703L1280</t>
  </si>
  <si>
    <t>双安中桥（上行）</t>
  </si>
  <si>
    <t>G5513430821R1610</t>
  </si>
  <si>
    <t>G5513430821L1610</t>
  </si>
  <si>
    <t>慈利澧水特大桥（上行）</t>
  </si>
  <si>
    <t>G5513430821R1620</t>
  </si>
  <si>
    <t>G5513430821L1620</t>
  </si>
  <si>
    <t>七里潭Ⅰ号高架桥（上行）</t>
  </si>
  <si>
    <t>G5513430821R2020</t>
  </si>
  <si>
    <t>七里潭Ⅱ号右线高架桥（上行）</t>
  </si>
  <si>
    <t>G5513430821R2040</t>
  </si>
  <si>
    <t>K295+653农机天桥（下行）</t>
  </si>
  <si>
    <t>G5513430821K2192</t>
  </si>
  <si>
    <t>狗子滩隧道上行</t>
  </si>
  <si>
    <t>G5513430821U0030</t>
  </si>
  <si>
    <t>桥梁群（隧道）</t>
  </si>
  <si>
    <t>狗子滩右线高架桥（上行）</t>
  </si>
  <si>
    <t>G5513430821R2050</t>
  </si>
  <si>
    <t>G5513430821L2050</t>
  </si>
  <si>
    <t>太极溪特大桥（上行）</t>
  </si>
  <si>
    <t>G5515430802R0121</t>
  </si>
  <si>
    <t>G5515430802L0121</t>
  </si>
  <si>
    <t>桑坪峪1#高架桥（上行）</t>
  </si>
  <si>
    <t>G5515430802R0130</t>
  </si>
  <si>
    <t>G5515430802L0130</t>
  </si>
  <si>
    <t>桑坪峪2#高架桥（上行）</t>
  </si>
  <si>
    <t>G5515430802R0140</t>
  </si>
  <si>
    <t>G5515430802L0140</t>
  </si>
  <si>
    <t>仙溪洢水1号特大桥（上行）</t>
  </si>
  <si>
    <t>G55430923R2010</t>
  </si>
  <si>
    <t>G55430923L2010</t>
  </si>
  <si>
    <t>仙溪洢水2号大桥（上行）</t>
  </si>
  <si>
    <t>G55430923R2020</t>
  </si>
  <si>
    <t>G55430923L2020</t>
  </si>
  <si>
    <t>油港河特大桥（上行）</t>
  </si>
  <si>
    <t>G56430682R9370</t>
  </si>
  <si>
    <t>G56430682L9370</t>
  </si>
  <si>
    <t>金屋互通A匝道2号桥（双向）</t>
  </si>
  <si>
    <t>G56430682Z0170</t>
  </si>
  <si>
    <t>金屋互通A匝道1号桥（双向）</t>
  </si>
  <si>
    <t>G56430682Z0160</t>
  </si>
  <si>
    <t>芭蕉湖1号特大桥（上行）</t>
  </si>
  <si>
    <t>G56430602R4240</t>
  </si>
  <si>
    <t>G56430602L4240</t>
  </si>
  <si>
    <t>互通主线上跨C匝道桥（上行）</t>
  </si>
  <si>
    <t>G56430602R4250</t>
  </si>
  <si>
    <t>G56430602L4250</t>
  </si>
  <si>
    <t>冷水铺互通支线上跨桥（上行）</t>
  </si>
  <si>
    <t>G56430602Z0490</t>
  </si>
  <si>
    <t>木塘垸沅水特大桥（上行）</t>
  </si>
  <si>
    <t>G56430725R1350</t>
  </si>
  <si>
    <t>G56430725L1350</t>
  </si>
  <si>
    <t>李家坪高架桥（上行）</t>
  </si>
  <si>
    <t>G56430725R1340</t>
  </si>
  <si>
    <t>G56430725L1340</t>
  </si>
  <si>
    <t>斗姆湖互通式立交（上行）（1015.410）</t>
  </si>
  <si>
    <t>G56430703R1301</t>
  </si>
  <si>
    <t>G56430703L1301</t>
  </si>
  <si>
    <t>DK0+473斗姆湖互通匝道桥（上行）</t>
  </si>
  <si>
    <t>G56430703Z1295</t>
  </si>
  <si>
    <t>斗姆湖互通式立交（上行）（1016.115）</t>
  </si>
  <si>
    <t>G56430703R1291</t>
  </si>
  <si>
    <t>G56430703L1291</t>
  </si>
  <si>
    <t>BK0+250斗姆湖互通匝道桥（上行）</t>
  </si>
  <si>
    <t>G56430703Z1703</t>
  </si>
  <si>
    <t>BK0+844斗姆湖互通匝道桥（上行）</t>
  </si>
  <si>
    <t>G56430703Z1701</t>
  </si>
  <si>
    <t>JK1+018斗姆湖互通匝道桥（下行）</t>
  </si>
  <si>
    <t>G56430703Z1702</t>
  </si>
  <si>
    <t>JK0+240斗姆湖互通匝道桥（下行）</t>
  </si>
  <si>
    <t>G56430703Z1706</t>
  </si>
  <si>
    <t>JK0+665斗姆湖互通匝道桥（下行）</t>
  </si>
  <si>
    <t>G56430703Z1704</t>
  </si>
  <si>
    <t>IK0+232斗姆湖互通匝道桥（下行）</t>
  </si>
  <si>
    <t>G56430703Z1705</t>
  </si>
  <si>
    <t>LK0+087斗姆湖互通匝道桥（上行）</t>
  </si>
  <si>
    <t>G56430703R1700</t>
  </si>
  <si>
    <t>G56430703L1700</t>
  </si>
  <si>
    <t>沅水大桥1（上行）</t>
  </si>
  <si>
    <t>G56433122R2821</t>
  </si>
  <si>
    <t>G56433122L2820</t>
  </si>
  <si>
    <t>泸溪互通主线桥（上行）</t>
  </si>
  <si>
    <t>G56433122R2822</t>
  </si>
  <si>
    <t>G56433122L2821</t>
  </si>
  <si>
    <t>泸溪互通匝道桥（上行）</t>
  </si>
  <si>
    <t>G56433122Z2832</t>
  </si>
  <si>
    <t>K1289+840人行天桥（双向）</t>
  </si>
  <si>
    <t>G56433123K0121</t>
  </si>
  <si>
    <t>把总湾特大桥（上行）</t>
  </si>
  <si>
    <t>G56433123R7778</t>
  </si>
  <si>
    <t>G56433123L3660</t>
  </si>
  <si>
    <t>王家寨1号大桥（上行）</t>
  </si>
  <si>
    <t>G56433123R7783</t>
  </si>
  <si>
    <t>G56433123L3940</t>
  </si>
  <si>
    <t>王家寨2号大桥（上行）</t>
  </si>
  <si>
    <t>G56433123R7784</t>
  </si>
  <si>
    <t>G56433123L3500</t>
  </si>
  <si>
    <t>沱江大桥（上行）</t>
  </si>
  <si>
    <t>G56433123R7785</t>
  </si>
  <si>
    <t>G56433123L3510</t>
  </si>
  <si>
    <t>花垣县</t>
  </si>
  <si>
    <t>团结特大桥（上行）</t>
  </si>
  <si>
    <t>G65433124R0110</t>
  </si>
  <si>
    <t>G65433124L0110</t>
  </si>
  <si>
    <t>团结1号高架桥（上行）</t>
  </si>
  <si>
    <t>G65433124R0120</t>
  </si>
  <si>
    <t>G65433124L0120</t>
  </si>
  <si>
    <t>益将江大桥（上行）</t>
  </si>
  <si>
    <t>G76431026R0080</t>
  </si>
  <si>
    <t>G76431026L0080</t>
  </si>
  <si>
    <t>朱记垄隧道上行</t>
  </si>
  <si>
    <t>G76431026U0050</t>
  </si>
  <si>
    <t>G76431026U0051</t>
  </si>
  <si>
    <t>神村1号高架桥（上行）</t>
  </si>
  <si>
    <t>G76431026R0090</t>
  </si>
  <si>
    <t>G76431026L0090</t>
  </si>
  <si>
    <t>神村2号高架桥（上行）</t>
  </si>
  <si>
    <t>G76431026R0100</t>
  </si>
  <si>
    <t>G76431026L0100</t>
  </si>
  <si>
    <t>文明特大桥（上行）</t>
  </si>
  <si>
    <t>G76431026R0450</t>
  </si>
  <si>
    <t>G76431026L0450</t>
  </si>
  <si>
    <t>水源头高架桥（上行）</t>
  </si>
  <si>
    <t>G76431026R0460</t>
  </si>
  <si>
    <t>G76431026L0460</t>
  </si>
  <si>
    <t>天鹅塘隧道上行</t>
  </si>
  <si>
    <t>G76431022U0320</t>
  </si>
  <si>
    <t>G76431003U0321</t>
  </si>
  <si>
    <t>苏仙区</t>
  </si>
  <si>
    <t>五盖山隧道上行</t>
  </si>
  <si>
    <t>G76431003U0330</t>
  </si>
  <si>
    <t>G76431003U0331</t>
  </si>
  <si>
    <t>土桥村高架桥（上行）</t>
  </si>
  <si>
    <t>G76431022R0750</t>
  </si>
  <si>
    <t>G76431022L0750</t>
  </si>
  <si>
    <t>月梅村高架桥（上行）</t>
  </si>
  <si>
    <t>G76431022R0760</t>
  </si>
  <si>
    <t>G76431022L0760</t>
  </si>
  <si>
    <t>上寨特大桥（上行）</t>
  </si>
  <si>
    <t>G76431022R0770</t>
  </si>
  <si>
    <t>G76431022L0770</t>
  </si>
  <si>
    <t>南水界高架桥（上行）</t>
  </si>
  <si>
    <t>G76431003R0780</t>
  </si>
  <si>
    <t>G76431003L0780</t>
  </si>
  <si>
    <t>王子塘水库大桥（上行）</t>
  </si>
  <si>
    <t>G76431003R0790</t>
  </si>
  <si>
    <t>G76431003L0790</t>
  </si>
  <si>
    <t>黄家垄特大桥（上行）</t>
  </si>
  <si>
    <t>G76431003R0800</t>
  </si>
  <si>
    <t>G76431003L0800</t>
  </si>
  <si>
    <t>亭子坝中桥（上行）</t>
  </si>
  <si>
    <t>G76431003R0810</t>
  </si>
  <si>
    <t>G76431003L0810</t>
  </si>
  <si>
    <t>桥脑上高架桥（下行）</t>
  </si>
  <si>
    <t>G76431003L0820</t>
  </si>
  <si>
    <t>桥脑上高架桥1号（上行）</t>
  </si>
  <si>
    <t>G76431003R0820</t>
  </si>
  <si>
    <t>桥脑上高架桥2号（上行）</t>
  </si>
  <si>
    <t>G76431003R0830</t>
  </si>
  <si>
    <t>下垄江高架桥（上行）</t>
  </si>
  <si>
    <t>G76431003R0840</t>
  </si>
  <si>
    <t>G76431003L0840</t>
  </si>
  <si>
    <t>向阳村2号高架桥（上行）</t>
  </si>
  <si>
    <t>G76431003R0860</t>
  </si>
  <si>
    <t>G76431003L0860</t>
  </si>
  <si>
    <t>金竹高架桥（上行）</t>
  </si>
  <si>
    <t>G76431003R0870</t>
  </si>
  <si>
    <t>G76431003L0870</t>
  </si>
  <si>
    <t>K110+480人行天桥（双向）</t>
  </si>
  <si>
    <t>G76431003Z0870</t>
  </si>
  <si>
    <t>坳上镇高架桥（上行）</t>
  </si>
  <si>
    <t>G76431003R0880</t>
  </si>
  <si>
    <t>G76431003L0880</t>
  </si>
  <si>
    <t>水龙互通A匝道3号桥（上行）</t>
  </si>
  <si>
    <t>G76431003Z0940</t>
  </si>
  <si>
    <t>水龙互通主线桥（上行）</t>
  </si>
  <si>
    <t>G76431003R0890</t>
  </si>
  <si>
    <t>G76431003L0890</t>
  </si>
  <si>
    <t>水龙互通A匝道1号桥（双向）</t>
  </si>
  <si>
    <t>G76431003Z0920</t>
  </si>
  <si>
    <t>水龙互通A匝道2号桥（双向）</t>
  </si>
  <si>
    <t>G76431003Z0930</t>
  </si>
  <si>
    <t>水龙互通B匝道桥（上行）</t>
  </si>
  <si>
    <t>G76431003Z0950</t>
  </si>
  <si>
    <t>水龙互通D匝道桥（下行）</t>
  </si>
  <si>
    <t>G76431003Z0960</t>
  </si>
  <si>
    <t>水龙互通E匝道1号桥（下行）</t>
  </si>
  <si>
    <t>G76431003Z0970</t>
  </si>
  <si>
    <t>水龙互通E匝道2号桥（下行）</t>
  </si>
  <si>
    <t>G76431003Z0980</t>
  </si>
  <si>
    <t>向阳村1号高架桥（上行）</t>
  </si>
  <si>
    <t>G76431003R0850</t>
  </si>
  <si>
    <t>G76431003L0850</t>
  </si>
  <si>
    <t>水龙特大桥（上行）</t>
  </si>
  <si>
    <t>G76431003R0900</t>
  </si>
  <si>
    <t>G76431003L0900</t>
  </si>
  <si>
    <t>附件5-7</t>
  </si>
  <si>
    <t>2026年普通国省道安全设施精细化提升任务计划明细表</t>
  </si>
  <si>
    <t>位置信息</t>
  </si>
  <si>
    <t>处治长度（公里）</t>
  </si>
  <si>
    <t>拟申请国省补助资金（万元）</t>
  </si>
  <si>
    <t>初审
结论</t>
  </si>
  <si>
    <t>止点桩号</t>
  </si>
  <si>
    <t>全省汇总</t>
  </si>
  <si>
    <t>株洲市 汇总</t>
  </si>
  <si>
    <t>二级</t>
  </si>
  <si>
    <t>市州申报</t>
  </si>
  <si>
    <t>通过</t>
  </si>
  <si>
    <t>G</t>
  </si>
  <si>
    <t>G322</t>
  </si>
  <si>
    <t>岳阳市 汇总</t>
  </si>
  <si>
    <t>S319</t>
  </si>
  <si>
    <t>S</t>
  </si>
  <si>
    <t>郴州市 汇总</t>
  </si>
  <si>
    <t>北湖区</t>
  </si>
  <si>
    <t>S566</t>
  </si>
  <si>
    <t>S345</t>
  </si>
  <si>
    <t>一级</t>
  </si>
  <si>
    <t>省中心初审建议增加项目</t>
  </si>
  <si>
    <t>G535</t>
  </si>
  <si>
    <t>三级</t>
  </si>
  <si>
    <t>临武县</t>
  </si>
  <si>
    <t>S346</t>
  </si>
  <si>
    <t>S215</t>
  </si>
  <si>
    <t>S564</t>
  </si>
  <si>
    <t>永州市 汇总</t>
  </si>
  <si>
    <t>新田县</t>
  </si>
  <si>
    <t>2026年第一批国道报部计划（市州申报）</t>
  </si>
  <si>
    <t>怀化市 汇总</t>
  </si>
  <si>
    <t>中方县</t>
  </si>
  <si>
    <t>2026年第一批国道报部计划（市州未申报）</t>
  </si>
  <si>
    <t>靖州县</t>
  </si>
  <si>
    <t>娄底市 汇总</t>
  </si>
  <si>
    <t>新化县</t>
  </si>
  <si>
    <t>附件5-8</t>
  </si>
  <si>
    <t>2026年普通国省道灾害防治工程任务计划明细表（一、二级风险点）</t>
  </si>
  <si>
    <t>线路编码</t>
  </si>
  <si>
    <t>灾害名称</t>
  </si>
  <si>
    <t>风险点评定等级</t>
  </si>
  <si>
    <t>风险点ID</t>
  </si>
  <si>
    <t>数据来源</t>
  </si>
  <si>
    <t>长沙市 汇总</t>
  </si>
  <si>
    <t>K1656+745滑坡</t>
  </si>
  <si>
    <t>1260618520589238272</t>
  </si>
  <si>
    <t>初审建议新增项目</t>
  </si>
  <si>
    <t>K127+310滑坡</t>
  </si>
  <si>
    <t>1260886212550328320</t>
  </si>
  <si>
    <t>K30+000水毁</t>
  </si>
  <si>
    <t>1268237008786948096</t>
  </si>
  <si>
    <t>湘潭市 汇总</t>
  </si>
  <si>
    <t>湘潭县</t>
  </si>
  <si>
    <t>K1810+805滑坡</t>
  </si>
  <si>
    <t>1400875995338113024</t>
  </si>
  <si>
    <t>衡阳市 汇总</t>
  </si>
  <si>
    <t>K2408+390崩塌</t>
  </si>
  <si>
    <t>1255856684392251393</t>
  </si>
  <si>
    <t>2026年第一批国道报部项目</t>
  </si>
  <si>
    <t>S343</t>
  </si>
  <si>
    <t>K74+619滑坡</t>
  </si>
  <si>
    <t>885494274978742272</t>
  </si>
  <si>
    <t>衡东县</t>
  </si>
  <si>
    <t>S336</t>
  </si>
  <si>
    <t>K130+250滑坡</t>
  </si>
  <si>
    <t>908448832159744000</t>
  </si>
  <si>
    <t>邵阳市 汇总</t>
  </si>
  <si>
    <t>邵阳市</t>
  </si>
  <si>
    <t>城步苗族自治县</t>
  </si>
  <si>
    <t>S248</t>
  </si>
  <si>
    <t>K134+540滑坡</t>
  </si>
  <si>
    <t>1411313800585412608</t>
  </si>
  <si>
    <t>K203+500水毁</t>
  </si>
  <si>
    <t>1386681932749733888</t>
  </si>
  <si>
    <t>洞口县</t>
  </si>
  <si>
    <t>S334</t>
  </si>
  <si>
    <t>K203+985水毁</t>
  </si>
  <si>
    <t>1408396743413858304</t>
  </si>
  <si>
    <t>K203+279水毁</t>
  </si>
  <si>
    <t>1408405075897876480</t>
  </si>
  <si>
    <t>K117+640沉陷与塌陷</t>
  </si>
  <si>
    <t>1366821006978580480</t>
  </si>
  <si>
    <t>K12+416崩塌</t>
  </si>
  <si>
    <t>1258796672075431936</t>
  </si>
  <si>
    <t>常德市 汇总</t>
  </si>
  <si>
    <t>常德市</t>
  </si>
  <si>
    <t>石门县</t>
  </si>
  <si>
    <t>K1970+100崩塌</t>
  </si>
  <si>
    <t>1251197252601380864</t>
  </si>
  <si>
    <t>S315</t>
  </si>
  <si>
    <t>K161+550沉陷塌陷</t>
  </si>
  <si>
    <t>1380125724244967424</t>
  </si>
  <si>
    <t>S302</t>
  </si>
  <si>
    <t>K42+475滑坡</t>
  </si>
  <si>
    <t>799282135289561088</t>
  </si>
  <si>
    <t>K120+797滑坡</t>
  </si>
  <si>
    <t>799281997112410112</t>
  </si>
  <si>
    <t>S304</t>
  </si>
  <si>
    <t>K14+550水毁</t>
  </si>
  <si>
    <t>1131998709299544065</t>
  </si>
  <si>
    <t>张家界市 汇总</t>
  </si>
  <si>
    <t>桑植县</t>
  </si>
  <si>
    <t>S303</t>
  </si>
  <si>
    <t>K232+600崩塌</t>
  </si>
  <si>
    <t>1364359464903245824</t>
  </si>
  <si>
    <t>武陵源区</t>
  </si>
  <si>
    <t>K290+372泥石流</t>
  </si>
  <si>
    <t>1375113795612966912</t>
  </si>
  <si>
    <t>K40+140水毁</t>
  </si>
  <si>
    <t>1392806162612617216</t>
  </si>
  <si>
    <t>S518</t>
  </si>
  <si>
    <t>K12+500崩塌</t>
  </si>
  <si>
    <t>1269371992423792640</t>
  </si>
  <si>
    <t>K14+540崩塌</t>
  </si>
  <si>
    <t>1269362282895245312</t>
  </si>
  <si>
    <t>K11+900沉陷塌陷</t>
  </si>
  <si>
    <t>1410555546502692864</t>
  </si>
  <si>
    <t>K1593+110崩塌</t>
  </si>
  <si>
    <t>890283170975449088</t>
  </si>
  <si>
    <t>K1593+580崩塌</t>
  </si>
  <si>
    <t>1175126131439828992</t>
  </si>
  <si>
    <t>K242+721崩塌</t>
  </si>
  <si>
    <t>1364351594644111360</t>
  </si>
  <si>
    <t>K244+984崩塌</t>
  </si>
  <si>
    <t>1364348517715279872</t>
  </si>
  <si>
    <t>K274+760崩塌</t>
  </si>
  <si>
    <t>1377312620301778944</t>
  </si>
  <si>
    <t>K282+125滑坡</t>
  </si>
  <si>
    <t>1377314267241381888</t>
  </si>
  <si>
    <t>S306</t>
  </si>
  <si>
    <t>K115+560滑坡</t>
  </si>
  <si>
    <t>1389183796837875712</t>
  </si>
  <si>
    <t>K2105+182崩塌</t>
  </si>
  <si>
    <t>1245764355421634560</t>
  </si>
  <si>
    <t>K2190+540崩塌</t>
  </si>
  <si>
    <t>1306581720379686912</t>
  </si>
  <si>
    <t>K2114+161崩塌</t>
  </si>
  <si>
    <t>1360375726963949568</t>
  </si>
  <si>
    <t>益阳市 汇总</t>
  </si>
  <si>
    <t>S542</t>
  </si>
  <si>
    <t>K78+425水毁</t>
  </si>
  <si>
    <t>1177250272590692353</t>
  </si>
  <si>
    <t>K42+852水毁</t>
  </si>
  <si>
    <t>1397565762146664448</t>
  </si>
  <si>
    <t>K171+000滑坡</t>
  </si>
  <si>
    <t>1365242186605527040</t>
  </si>
  <si>
    <t>K262+900滑坡</t>
  </si>
  <si>
    <t>1411095170610364416</t>
  </si>
  <si>
    <t>K272+100崩塌</t>
  </si>
  <si>
    <t>1411100881042014208</t>
  </si>
  <si>
    <t>K107+125滑坡</t>
  </si>
  <si>
    <t>1365083363529981952</t>
  </si>
  <si>
    <t>S568</t>
  </si>
  <si>
    <t>K28+392沉陷塌陷</t>
  </si>
  <si>
    <t>885537541418123264</t>
  </si>
  <si>
    <t>K29+920沉陷塌陷</t>
  </si>
  <si>
    <t>885845096258338816</t>
  </si>
  <si>
    <t>K0+198水毁</t>
  </si>
  <si>
    <t>1275870737277648896</t>
  </si>
  <si>
    <t>K2100+162滑坡</t>
  </si>
  <si>
    <t>1293896363544674304</t>
  </si>
  <si>
    <t>K711+101滑坡</t>
  </si>
  <si>
    <t>1262756382642274304</t>
  </si>
  <si>
    <t>K302+151水毁</t>
  </si>
  <si>
    <t>1255816021856485377</t>
  </si>
  <si>
    <t>S562</t>
  </si>
  <si>
    <t>K43+457滑坡</t>
  </si>
  <si>
    <t>1271053577535619073</t>
  </si>
  <si>
    <t>K173+615水毁</t>
  </si>
  <si>
    <t>1385961710069743616</t>
  </si>
  <si>
    <t>S239</t>
  </si>
  <si>
    <t>K116+487滑坡</t>
  </si>
  <si>
    <t>880389714157240320</t>
  </si>
  <si>
    <t>K90+042滑坡</t>
  </si>
  <si>
    <t>875721518120697856</t>
  </si>
  <si>
    <t>K3392+700滑坡</t>
  </si>
  <si>
    <t>1365102521042862080</t>
  </si>
  <si>
    <t>K3370+200滑坡</t>
  </si>
  <si>
    <t>1365100464374284288</t>
  </si>
  <si>
    <t>鹤城区</t>
  </si>
  <si>
    <t>K2844+890崩塌</t>
  </si>
  <si>
    <t>1255137893383405568</t>
  </si>
  <si>
    <t>洪江市</t>
  </si>
  <si>
    <t>K2906+320滑坡</t>
  </si>
  <si>
    <t>1365448265201352704</t>
  </si>
  <si>
    <t>K190+360沉陷塌陷</t>
  </si>
  <si>
    <t>1256179318212526080</t>
  </si>
  <si>
    <t>K191+725滑坡</t>
  </si>
  <si>
    <t>1256185981497769984</t>
  </si>
  <si>
    <t>K196+600滑坡</t>
  </si>
  <si>
    <t>1256271719459454976</t>
  </si>
  <si>
    <t>K192+130水毁</t>
  </si>
  <si>
    <t>1279117570863005696</t>
  </si>
  <si>
    <t>K1687+396滑坡</t>
  </si>
  <si>
    <t>919937222235389952</t>
  </si>
  <si>
    <t>K97+452滑坡</t>
  </si>
  <si>
    <t>892866253159399424</t>
  </si>
  <si>
    <t>K97+018滑坡</t>
  </si>
  <si>
    <t>899773625077334016</t>
  </si>
  <si>
    <t>K97+153滑坡</t>
  </si>
  <si>
    <t>899779431403356160</t>
  </si>
  <si>
    <t>K264+571滑坡</t>
  </si>
  <si>
    <t>1259911153115463681</t>
  </si>
  <si>
    <t>麻阳苗族自治县</t>
  </si>
  <si>
    <t>S254</t>
  </si>
  <si>
    <t>K55+490滑坡</t>
  </si>
  <si>
    <t>913719312936599552</t>
  </si>
  <si>
    <t>K2289+089滑坡</t>
  </si>
  <si>
    <t>891017421320617984</t>
  </si>
  <si>
    <t>K57+005水毁</t>
  </si>
  <si>
    <t>1256286158313226240</t>
  </si>
  <si>
    <t>K54+020泥石流</t>
  </si>
  <si>
    <t>1256283099625422848</t>
  </si>
  <si>
    <t>S332</t>
  </si>
  <si>
    <t>K222+342滑坡</t>
  </si>
  <si>
    <t>889258065117839360</t>
  </si>
  <si>
    <t>S555</t>
  </si>
  <si>
    <t>K32+412水毁</t>
  </si>
  <si>
    <t>885531488517357568</t>
  </si>
  <si>
    <t>双峰县</t>
  </si>
  <si>
    <t>S546</t>
  </si>
  <si>
    <t>K134+996水毁</t>
  </si>
  <si>
    <t>1244582084165500928</t>
  </si>
  <si>
    <t>S320</t>
  </si>
  <si>
    <t>K34+250崩塌</t>
  </si>
  <si>
    <t>1347596505854246912</t>
  </si>
  <si>
    <t>冷水江市</t>
  </si>
  <si>
    <t>K620+450滑坡</t>
  </si>
  <si>
    <t>1359787667935461376</t>
  </si>
  <si>
    <t>湘西州 汇总</t>
  </si>
  <si>
    <t>K367+350崩塌</t>
  </si>
  <si>
    <t>1124692445649436672</t>
  </si>
  <si>
    <t>K1785+365滑坡</t>
  </si>
  <si>
    <t>1361981996737232896</t>
  </si>
  <si>
    <t>K93+300崩塌</t>
  </si>
  <si>
    <t>1124316433069637633</t>
  </si>
  <si>
    <t>K25+510滑坡</t>
  </si>
  <si>
    <t>1407386702732853248</t>
  </si>
  <si>
    <t>附5-9</t>
  </si>
  <si>
    <t>2026年公路边坡监测项目任务计划明细表</t>
  </si>
  <si>
    <t>路线技术等级</t>
  </si>
  <si>
    <t>边坡（灾害）类型</t>
  </si>
  <si>
    <t>监测长度(公里）</t>
  </si>
  <si>
    <t>总投资（万元）</t>
  </si>
  <si>
    <t>建安费
投资
（万元）</t>
  </si>
  <si>
    <t>拟申请国省补助资金
（万元）</t>
  </si>
  <si>
    <t>一二级风险点个数</t>
  </si>
  <si>
    <t>路堑崩塌</t>
  </si>
  <si>
    <t>灾害防治计划部核减监测资金</t>
  </si>
  <si>
    <t>路堑边坡</t>
  </si>
  <si>
    <t>路堤滑坡</t>
  </si>
  <si>
    <t>路堑滑坡</t>
  </si>
  <si>
    <t>滑坡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</si>
</sst>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 "/>
    <numFmt numFmtId="179" formatCode="0.0_ "/>
  </numFmts>
  <fonts count="6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sz val="11"/>
      <name val="宋体"/>
      <charset val="134"/>
      <scheme val="minor"/>
    </font>
    <font>
      <sz val="11"/>
      <color indexed="8"/>
      <name val="Calibri"/>
      <charset val="134"/>
    </font>
    <font>
      <sz val="12"/>
      <color rgb="FF000000"/>
      <name val="宋体"/>
      <charset val="134"/>
    </font>
    <font>
      <sz val="20"/>
      <color rgb="FF000000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Calibri"/>
      <charset val="134"/>
    </font>
    <font>
      <sz val="12"/>
      <name val="宋体"/>
      <charset val="134"/>
      <scheme val="minor"/>
    </font>
    <font>
      <sz val="21"/>
      <name val="方正小标宋简体"/>
      <charset val="134"/>
    </font>
    <font>
      <b/>
      <sz val="13"/>
      <name val="宋体"/>
      <charset val="134"/>
    </font>
    <font>
      <sz val="13"/>
      <name val="宋体"/>
      <charset val="134"/>
    </font>
    <font>
      <sz val="12"/>
      <name val="宋体"/>
      <charset val="134"/>
      <scheme val="major"/>
    </font>
    <font>
      <sz val="22"/>
      <name val="方正小标宋简体"/>
      <charset val="134"/>
    </font>
    <font>
      <b/>
      <sz val="13"/>
      <color rgb="FF000000"/>
      <name val="宋体"/>
      <charset val="134"/>
    </font>
    <font>
      <sz val="13"/>
      <color rgb="FF000000"/>
      <name val="宋体"/>
      <charset val="134"/>
    </font>
    <font>
      <sz val="11"/>
      <color rgb="FF000000"/>
      <name val="Arial"/>
      <charset val="134"/>
    </font>
    <font>
      <sz val="10"/>
      <color rgb="FF000000"/>
      <name val="宋体"/>
      <charset val="134"/>
    </font>
    <font>
      <sz val="13"/>
      <color theme="1"/>
      <name val="宋体"/>
      <charset val="134"/>
    </font>
    <font>
      <sz val="13"/>
      <color indexed="8"/>
      <name val="宋体"/>
      <charset val="134"/>
    </font>
    <font>
      <sz val="21"/>
      <color rgb="FF000000"/>
      <name val="方正小标宋简体"/>
      <charset val="134"/>
    </font>
    <font>
      <sz val="21"/>
      <color indexed="8"/>
      <name val="方正小标宋简体"/>
      <charset val="134"/>
    </font>
    <font>
      <b/>
      <sz val="13"/>
      <color indexed="8"/>
      <name val="宋体"/>
      <charset val="134"/>
    </font>
    <font>
      <b/>
      <sz val="13"/>
      <color indexed="8"/>
      <name val="Calibri"/>
      <charset val="134"/>
    </font>
    <font>
      <sz val="13"/>
      <color indexed="8"/>
      <name val="宋体"/>
      <charset val="134"/>
      <scheme val="minor"/>
    </font>
    <font>
      <sz val="16"/>
      <name val="宋体"/>
      <charset val="134"/>
    </font>
    <font>
      <b/>
      <sz val="2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1"/>
      <color rgb="FF00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3" borderId="32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33" applyNumberFormat="0" applyFill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" borderId="35" applyNumberFormat="0" applyAlignment="0" applyProtection="0">
      <alignment vertical="center"/>
    </xf>
    <xf numFmtId="0" fontId="51" fillId="5" borderId="36" applyNumberFormat="0" applyAlignment="0" applyProtection="0">
      <alignment vertical="center"/>
    </xf>
    <xf numFmtId="0" fontId="52" fillId="5" borderId="35" applyNumberFormat="0" applyAlignment="0" applyProtection="0">
      <alignment vertical="center"/>
    </xf>
    <xf numFmtId="0" fontId="53" fillId="6" borderId="37" applyNumberFormat="0" applyAlignment="0" applyProtection="0">
      <alignment vertical="center"/>
    </xf>
    <xf numFmtId="0" fontId="54" fillId="0" borderId="38" applyNumberFormat="0" applyFill="0" applyAlignment="0" applyProtection="0">
      <alignment vertical="center"/>
    </xf>
    <xf numFmtId="0" fontId="55" fillId="0" borderId="39" applyNumberFormat="0" applyFill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1" fillId="0" borderId="0" applyFill="0"/>
    <xf numFmtId="0" fontId="62" fillId="0" borderId="0" applyFill="0">
      <alignment vertical="center"/>
    </xf>
    <xf numFmtId="0" fontId="2" fillId="0" borderId="0"/>
    <xf numFmtId="0" fontId="2" fillId="0" borderId="0"/>
    <xf numFmtId="0" fontId="7" fillId="0" borderId="0"/>
  </cellStyleXfs>
  <cellXfs count="18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52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/>
    </xf>
    <xf numFmtId="177" fontId="9" fillId="0" borderId="2" xfId="50" applyNumberFormat="1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0" borderId="0" xfId="0" applyFont="1" applyAlignme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4" fillId="0" borderId="2" xfId="0" applyFont="1" applyBorder="1" applyAlignment="1"/>
    <xf numFmtId="0" fontId="9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" xfId="5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2" xfId="50" applyFont="1" applyFill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" xfId="26" applyNumberFormat="1" applyFont="1" applyFill="1" applyBorder="1" applyAlignment="1" applyProtection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78" fontId="26" fillId="0" borderId="2" xfId="0" applyNumberFormat="1" applyFont="1" applyBorder="1" applyAlignment="1">
      <alignment horizontal="center" vertical="center" wrapText="1"/>
    </xf>
    <xf numFmtId="177" fontId="26" fillId="0" borderId="2" xfId="0" applyNumberFormat="1" applyFont="1" applyBorder="1" applyAlignment="1">
      <alignment horizontal="center" vertical="center" wrapText="1"/>
    </xf>
    <xf numFmtId="0" fontId="26" fillId="0" borderId="2" xfId="53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2" fontId="26" fillId="0" borderId="2" xfId="0" applyNumberFormat="1" applyFont="1" applyBorder="1" applyAlignment="1">
      <alignment horizontal="center" vertical="center" wrapText="1"/>
    </xf>
    <xf numFmtId="179" fontId="26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vertical="center" wrapText="1"/>
    </xf>
    <xf numFmtId="49" fontId="26" fillId="0" borderId="2" xfId="0" applyNumberFormat="1" applyFont="1" applyBorder="1" applyAlignment="1">
      <alignment vertical="center" wrapText="1"/>
    </xf>
    <xf numFmtId="0" fontId="26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9" fillId="0" borderId="17" xfId="50" applyFont="1" applyFill="1" applyBorder="1" applyAlignment="1">
      <alignment horizontal="center" vertical="center" wrapText="1"/>
    </xf>
    <xf numFmtId="0" fontId="30" fillId="0" borderId="17" xfId="50" applyFont="1" applyFill="1" applyBorder="1" applyAlignment="1">
      <alignment horizontal="center" vertical="center" wrapText="1"/>
    </xf>
    <xf numFmtId="177" fontId="30" fillId="0" borderId="17" xfId="50" applyNumberFormat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1" fontId="25" fillId="0" borderId="2" xfId="0" applyNumberFormat="1" applyFont="1" applyBorder="1" applyAlignment="1">
      <alignment horizontal="center" vertical="center" wrapText="1"/>
    </xf>
    <xf numFmtId="176" fontId="26" fillId="0" borderId="2" xfId="0" applyNumberFormat="1" applyFont="1" applyBorder="1" applyAlignment="1">
      <alignment horizontal="center" vertical="center" wrapText="1"/>
    </xf>
    <xf numFmtId="177" fontId="26" fillId="0" borderId="2" xfId="50" applyNumberFormat="1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177" fontId="30" fillId="0" borderId="2" xfId="0" applyNumberFormat="1" applyFont="1" applyBorder="1" applyAlignment="1">
      <alignment horizontal="center" vertical="center" wrapText="1"/>
    </xf>
    <xf numFmtId="0" fontId="26" fillId="0" borderId="3" xfId="5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6" fillId="0" borderId="20" xfId="0" applyFont="1" applyBorder="1" applyAlignment="1"/>
    <xf numFmtId="0" fontId="26" fillId="0" borderId="21" xfId="0" applyFont="1" applyBorder="1" applyAlignment="1"/>
    <xf numFmtId="49" fontId="31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32" fillId="0" borderId="0" xfId="0" applyFont="1" applyAlignment="1">
      <alignment vertical="top" wrapText="1"/>
    </xf>
    <xf numFmtId="0" fontId="31" fillId="0" borderId="0" xfId="0" applyFont="1" applyAlignment="1">
      <alignment horizontal="left" vertical="top" wrapText="1"/>
    </xf>
    <xf numFmtId="0" fontId="25" fillId="0" borderId="8" xfId="52" applyFont="1" applyBorder="1" applyAlignment="1" applyProtection="1">
      <alignment horizontal="center" vertical="center" wrapText="1"/>
      <protection locked="0"/>
    </xf>
    <xf numFmtId="0" fontId="25" fillId="0" borderId="22" xfId="52" applyFont="1" applyBorder="1" applyAlignment="1" applyProtection="1">
      <alignment horizontal="center" vertical="center" wrapText="1"/>
      <protection locked="0"/>
    </xf>
    <xf numFmtId="0" fontId="25" fillId="0" borderId="23" xfId="0" applyFont="1" applyBorder="1" applyAlignment="1">
      <alignment horizontal="center" vertical="center" wrapText="1"/>
    </xf>
    <xf numFmtId="49" fontId="30" fillId="0" borderId="14" xfId="0" applyNumberFormat="1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49" fontId="29" fillId="0" borderId="24" xfId="0" applyNumberFormat="1" applyFont="1" applyBorder="1" applyAlignment="1">
      <alignment horizontal="center" vertical="center"/>
    </xf>
    <xf numFmtId="49" fontId="29" fillId="0" borderId="25" xfId="0" applyNumberFormat="1" applyFont="1" applyBorder="1" applyAlignment="1">
      <alignment horizontal="center" vertical="center"/>
    </xf>
    <xf numFmtId="49" fontId="30" fillId="0" borderId="25" xfId="0" applyNumberFormat="1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49" fontId="25" fillId="2" borderId="2" xfId="0" applyNumberFormat="1" applyFont="1" applyFill="1" applyBorder="1" applyAlignment="1">
      <alignment horizontal="center" vertical="center" wrapText="1"/>
    </xf>
    <xf numFmtId="49" fontId="26" fillId="2" borderId="2" xfId="0" applyNumberFormat="1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2" xfId="49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8" xfId="0" applyFont="1" applyBorder="1" applyAlignment="1"/>
    <xf numFmtId="0" fontId="26" fillId="0" borderId="2" xfId="0" applyFont="1" applyBorder="1" applyAlignment="1"/>
    <xf numFmtId="0" fontId="13" fillId="0" borderId="2" xfId="0" applyFont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交公路24表" xfId="49"/>
    <cellStyle name="常规_Sheet1" xfId="50"/>
    <cellStyle name="常规_2016年国省道大中修建议计划汇总表（2批）" xfId="51"/>
    <cellStyle name="常规 2" xfId="52"/>
    <cellStyle name="常规 2 6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reatwall\&#26700;&#38754;\&#38468;&#20214;1&#65306;2026&#24180;&#20219;&#21153;&#35745;&#21010;\\\home\greatwall\&#26700;&#38754;\home\greatwall\&#26700;&#38754;\C:\Users\&#37101;&#23439;&#21073;\Downloads\&#26725;&#26753;&#32508;&#21512;&#20449;&#24687;&#21015;&#34920;-&#28246;&#21335;&#30465;&#21381;(2024-10-1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26700;&#38754;\&#38468;&#20214;1&#65306;2026&#24180;&#20219;&#21153;&#35745;&#21010;\\Users\Administrator\Desktop\&#38472;\&#20859;&#25252;&#24037;&#31243;\2026&#24180;\6.&#8220;&#21313;&#20116;&#20116;&#8221;&#39033;&#30446;&#24211;\108-10=98&#65288;&#19981;&#21547;&#24050;&#19979;&#36164;&#37329;&#65289;&#21361;&#26087;&#26725;&#39033;&#30446;&#24211;48&#65288;&#32467;&#36716;&#65289;+20&#65288;2025&#24180;&#31532;&#19968;&#25209;&#65289;+40&#65288;2025&#24180;&#31532;&#20108;&#2520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ange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>
        <row r="2">
          <cell r="AD2" t="str">
            <v>入库时技术状况</v>
          </cell>
          <cell r="AE2" t="str">
            <v>入库原因</v>
          </cell>
          <cell r="AF2" t="str">
            <v>主要病害</v>
          </cell>
        </row>
        <row r="2">
          <cell r="AH2" t="str">
            <v>改造实施</v>
          </cell>
        </row>
        <row r="2">
          <cell r="AL2" t="str">
            <v>项目库信息</v>
          </cell>
        </row>
        <row r="2">
          <cell r="AU2" t="str">
            <v>是否已下计划</v>
          </cell>
          <cell r="AV2" t="str">
            <v>已下计划年份</v>
          </cell>
          <cell r="AW2" t="str">
            <v>已下计划批次</v>
          </cell>
          <cell r="AX2" t="str">
            <v>具体情况</v>
          </cell>
          <cell r="AY2" t="str">
            <v>是否纳入任务计划</v>
          </cell>
          <cell r="AZ2" t="str">
            <v>申报计划批次</v>
          </cell>
        </row>
        <row r="2">
          <cell r="BD2" t="str">
            <v>备注</v>
          </cell>
        </row>
        <row r="3">
          <cell r="J3" t="str">
            <v>桥梁代码</v>
          </cell>
          <cell r="K3" t="str">
            <v>桥梁中心桩号</v>
          </cell>
          <cell r="L3" t="str">
            <v>桥梁全长（m）</v>
          </cell>
          <cell r="M3" t="str">
            <v>桥梁全宽（m）</v>
          </cell>
          <cell r="N3" t="str">
            <v>单孔最
大跨径
(米)</v>
          </cell>
          <cell r="O3" t="str">
            <v>跨径组合
(孔*米)</v>
          </cell>
          <cell r="P3" t="str">
            <v>按跨径分类</v>
          </cell>
          <cell r="Q3" t="str">
            <v>上部结构类型</v>
          </cell>
          <cell r="R3" t="str">
            <v>桥梁技术状况等级</v>
          </cell>
          <cell r="S3" t="str">
            <v>桥梁技术状况评定日期</v>
          </cell>
          <cell r="T3" t="str">
            <v>设计荷载等级</v>
          </cell>
          <cell r="U3" t="str">
            <v>通航等级</v>
          </cell>
          <cell r="V3" t="str">
            <v>所在路线编号</v>
          </cell>
          <cell r="W3" t="str">
            <v>所在路线技术等级</v>
          </cell>
          <cell r="X3" t="str">
            <v>跨越地物类型</v>
          </cell>
          <cell r="Y3" t="str">
            <v>墩台防撞设施类型</v>
          </cell>
          <cell r="Z3" t="str">
            <v>护栏防撞等级</v>
          </cell>
          <cell r="AA3" t="str">
            <v>建成通车日期</v>
          </cell>
          <cell r="AB3" t="str">
            <v>管养单位</v>
          </cell>
          <cell r="AC3" t="str">
            <v>监管单位</v>
          </cell>
        </row>
        <row r="3">
          <cell r="AF3" t="str">
            <v>部位</v>
          </cell>
          <cell r="AG3" t="str">
            <v>病害</v>
          </cell>
          <cell r="AH3" t="str">
            <v>拟改造方案</v>
          </cell>
          <cell r="AI3" t="str">
            <v>投资估算（万元）</v>
          </cell>
          <cell r="AJ3" t="str">
            <v>项目状态</v>
          </cell>
          <cell r="AK3" t="str">
            <v>预计开工年份</v>
          </cell>
          <cell r="AL3" t="str">
            <v>规划期</v>
          </cell>
          <cell r="AM3" t="str">
            <v>入库批次</v>
          </cell>
          <cell r="AN3" t="str">
            <v>是否收费路段桥梁</v>
          </cell>
          <cell r="AO3" t="str">
            <v>是否城管路段桥梁</v>
          </cell>
          <cell r="AP3" t="str">
            <v>“十三五”期间是否下达过危旧桥改造计划</v>
          </cell>
          <cell r="AQ3" t="str">
            <v>“十四五”期间是否下达过危旧桥改造计划</v>
          </cell>
          <cell r="AR3" t="str">
            <v>是否与“十四五”建设干线规划、“十三五”建成项目重复</v>
          </cell>
          <cell r="AS3" t="str">
            <v>报送层级</v>
          </cell>
          <cell r="AT3" t="str">
            <v>驳回原因</v>
          </cell>
        </row>
        <row r="3">
          <cell r="AZ3" t="str">
            <v>2026年第一批国道</v>
          </cell>
          <cell r="BA3" t="str">
            <v>2026年第二批国道</v>
          </cell>
          <cell r="BB3" t="str">
            <v>2026年第一批国省道</v>
          </cell>
          <cell r="BC3" t="str">
            <v>2026年第二批国省道</v>
          </cell>
        </row>
        <row r="4">
          <cell r="J4" t="str">
            <v>S102430112L0020</v>
          </cell>
          <cell r="K4">
            <v>12.266</v>
          </cell>
          <cell r="L4">
            <v>20.6</v>
          </cell>
          <cell r="M4">
            <v>43.5</v>
          </cell>
          <cell r="N4">
            <v>13</v>
          </cell>
          <cell r="O4" t="str">
            <v>1*13</v>
          </cell>
          <cell r="P4" t="str">
            <v>小桥</v>
          </cell>
          <cell r="Q4" t="str">
            <v>空心板梁</v>
          </cell>
          <cell r="R4" t="str">
            <v>二类</v>
          </cell>
          <cell r="S4" t="str">
            <v>2022 
0803</v>
          </cell>
          <cell r="T4" t="str">
            <v>汽车-20级</v>
          </cell>
          <cell r="U4" t="str">
            <v>不通航</v>
          </cell>
          <cell r="V4" t="str">
            <v>S102</v>
          </cell>
          <cell r="W4" t="str">
            <v>一级</v>
          </cell>
          <cell r="X4" t="str">
            <v>水渠</v>
          </cell>
          <cell r="Y4" t="str">
            <v>无防护</v>
          </cell>
          <cell r="Z4" t="str">
            <v>无</v>
          </cell>
          <cell r="AA4" t="str">
            <v>2001 
1230</v>
          </cell>
          <cell r="AB4" t="str">
            <v>望城区公路养护中心</v>
          </cell>
          <cell r="AC4" t="str">
            <v>长沙市公路建设养护中心</v>
          </cell>
          <cell r="AD4" t="str">
            <v>二类</v>
          </cell>
          <cell r="AE4" t="str">
            <v>桥梁安全防护能力不足桥梁(含公跨铁立交桥)</v>
          </cell>
          <cell r="AF4" t="str">
            <v>其他</v>
          </cell>
          <cell r="AG4" t="str">
            <v>桥梁安全防护能力不足；桥台少量裂缝；桥面铺装多处存在纵横裂缝；人行道局部存在松动、剥落现象；护栏裂缝等。</v>
          </cell>
          <cell r="AH4" t="str">
            <v>加固改造</v>
          </cell>
          <cell r="AI4">
            <v>190</v>
          </cell>
          <cell r="AJ4" t="str">
            <v>未开工</v>
          </cell>
          <cell r="AK4">
            <v>2029</v>
          </cell>
          <cell r="AL4" t="str">
            <v>十五五</v>
          </cell>
          <cell r="AM4" t="str">
            <v>2026年第一批</v>
          </cell>
          <cell r="AN4" t="str">
            <v>否</v>
          </cell>
          <cell r="AO4" t="str">
            <v>否</v>
          </cell>
          <cell r="AP4" t="str">
            <v>否</v>
          </cell>
          <cell r="AQ4" t="str">
            <v>否</v>
          </cell>
          <cell r="AR4" t="str">
            <v>否</v>
          </cell>
          <cell r="AS4" t="str">
            <v>省公路事务中心</v>
          </cell>
          <cell r="AT4" t="str">
            <v>2025-08-06 09:13:04由省公路事务中心驳回至县交通运输局，驳回原因：检测报告中桥长数据与年报不一致；</v>
          </cell>
        </row>
        <row r="4">
          <cell r="AY4" t="str">
            <v>是</v>
          </cell>
        </row>
        <row r="4">
          <cell r="BD4" t="str">
            <v>对接会，市州提出该桥补助规模不大。拟自行处治后申请出库</v>
          </cell>
        </row>
        <row r="5">
          <cell r="J5" t="str">
            <v>S101430112L0090</v>
          </cell>
          <cell r="K5">
            <v>39.404</v>
          </cell>
          <cell r="L5">
            <v>387</v>
          </cell>
          <cell r="M5">
            <v>15.5</v>
          </cell>
          <cell r="N5">
            <v>40</v>
          </cell>
          <cell r="O5" t="str">
            <v>1*40+5*30+1*40+5*30</v>
          </cell>
          <cell r="P5" t="str">
            <v>大桥</v>
          </cell>
          <cell r="Q5" t="str">
            <v>箱形梁</v>
          </cell>
          <cell r="R5" t="str">
            <v>二类</v>
          </cell>
          <cell r="S5" t="str">
            <v>2022 
0806</v>
          </cell>
          <cell r="T5" t="str">
            <v>公路Ⅱ级</v>
          </cell>
          <cell r="U5" t="str">
            <v>七级</v>
          </cell>
          <cell r="V5" t="str">
            <v>S101</v>
          </cell>
          <cell r="W5" t="str">
            <v>一级</v>
          </cell>
          <cell r="X5" t="str">
            <v>河流</v>
          </cell>
          <cell r="Y5" t="str">
            <v>无防护</v>
          </cell>
          <cell r="Z5" t="str">
            <v>无</v>
          </cell>
          <cell r="AA5" t="str">
            <v>2013 
0104</v>
          </cell>
          <cell r="AB5" t="str">
            <v>望城区公路养护中心</v>
          </cell>
          <cell r="AC5" t="str">
            <v>长沙市公路建设养护中心</v>
          </cell>
          <cell r="AD5" t="str">
            <v>三类</v>
          </cell>
          <cell r="AE5" t="str">
            <v>亟需改造的三类桥梁;桥梁安全防护能力不足桥梁(含公跨铁立交桥)</v>
          </cell>
          <cell r="AF5" t="str">
            <v>其他,支座,横向连接系,桥墩、桥台,桥面系</v>
          </cell>
          <cell r="AG5" t="str">
            <v>桥梁安全防护能力不足；支座老化变质、开裂、脱空、剪切变形；主梁剥落、掉角/露筋、裂缝、锈胀露筋；横隔板剥落露筋、裂缝；桥墩锈胀露筋、蜂窝麻面、磨损；桥面铺装脱皮露骨、裂缝;人行道横向裂缝；护栏破损、断裂等。</v>
          </cell>
          <cell r="AH5" t="str">
            <v>加固改造</v>
          </cell>
          <cell r="AI5">
            <v>1300</v>
          </cell>
          <cell r="AJ5" t="str">
            <v>未开工</v>
          </cell>
          <cell r="AK5">
            <v>2027</v>
          </cell>
          <cell r="AL5" t="str">
            <v>十五五</v>
          </cell>
          <cell r="AM5" t="str">
            <v>2026年第一批</v>
          </cell>
          <cell r="AN5" t="str">
            <v>否</v>
          </cell>
          <cell r="AO5" t="str">
            <v>否</v>
          </cell>
          <cell r="AP5" t="str">
            <v>否</v>
          </cell>
          <cell r="AQ5" t="str">
            <v>否</v>
          </cell>
          <cell r="AR5" t="str">
            <v>否</v>
          </cell>
          <cell r="AS5" t="str">
            <v>省公路事务中心</v>
          </cell>
          <cell r="AT5" t="str">
            <v>2025-09-01 17:07:41由省公路事务中心驳回至县交通运输局，驳回原因：1、详细补充申报表桥梁主要病害；2、建议人行道和护栏一起改造；完善检测报告病害描述，核实支座病害情况；</v>
          </cell>
        </row>
        <row r="5">
          <cell r="AY5" t="str">
            <v>是</v>
          </cell>
        </row>
        <row r="6">
          <cell r="J6" t="str">
            <v>S201430181L0380</v>
          </cell>
          <cell r="K6">
            <v>109.201</v>
          </cell>
          <cell r="L6">
            <v>20</v>
          </cell>
          <cell r="M6">
            <v>5.46</v>
          </cell>
          <cell r="N6">
            <v>15</v>
          </cell>
          <cell r="O6" t="str">
            <v>1*15</v>
          </cell>
          <cell r="P6" t="str">
            <v>小桥</v>
          </cell>
          <cell r="Q6" t="str">
            <v>板拱</v>
          </cell>
          <cell r="R6" t="str">
            <v>二类</v>
          </cell>
          <cell r="S6" t="str">
            <v>2022 
1012</v>
          </cell>
          <cell r="T6" t="str">
            <v>汽车-20级</v>
          </cell>
          <cell r="U6" t="str">
            <v>不通航</v>
          </cell>
          <cell r="V6" t="str">
            <v>S201</v>
          </cell>
          <cell r="W6" t="str">
            <v>四级</v>
          </cell>
          <cell r="X6" t="str">
            <v>河流</v>
          </cell>
          <cell r="Y6" t="str">
            <v>无防护</v>
          </cell>
          <cell r="Z6" t="str">
            <v>SA</v>
          </cell>
          <cell r="AA6" t="str">
            <v>1993 
0501</v>
          </cell>
          <cell r="AB6" t="str">
            <v>浏阳市交通运输局</v>
          </cell>
          <cell r="AC6" t="str">
            <v>长沙市公路建设养护中心</v>
          </cell>
          <cell r="AD6" t="str">
            <v>五类</v>
          </cell>
          <cell r="AE6" t="str">
            <v>五类桥梁</v>
          </cell>
          <cell r="AF6" t="str">
            <v>主拱圈</v>
          </cell>
          <cell r="AG6" t="str">
            <v>主拱圈底面有纵向开裂，跨中区域开裂处有砌块掉落破损。</v>
          </cell>
          <cell r="AH6" t="str">
            <v>拆除重建（全桥）</v>
          </cell>
          <cell r="AI6">
            <v>105</v>
          </cell>
          <cell r="AJ6" t="str">
            <v>未开工</v>
          </cell>
          <cell r="AK6">
            <v>2026</v>
          </cell>
          <cell r="AL6" t="str">
            <v>十五五</v>
          </cell>
          <cell r="AM6" t="str">
            <v>2026年第一批</v>
          </cell>
          <cell r="AN6" t="str">
            <v>否</v>
          </cell>
          <cell r="AO6" t="str">
            <v>否</v>
          </cell>
          <cell r="AP6" t="str">
            <v>否</v>
          </cell>
          <cell r="AQ6" t="str">
            <v>否</v>
          </cell>
          <cell r="AR6" t="str">
            <v>否</v>
          </cell>
          <cell r="AS6" t="str">
            <v>省公路事务中心</v>
          </cell>
          <cell r="AT6" t="str">
            <v>2025-09-01 17:08:27由省公路事务中心驳回至县交通运输局，驳回原因：1、按专家意见修改评审后技术状况；2、按专家意见修改入库原因。；</v>
          </cell>
        </row>
        <row r="6">
          <cell r="AY6" t="str">
            <v>是</v>
          </cell>
        </row>
        <row r="7">
          <cell r="J7" t="str">
            <v>G354430181L0120</v>
          </cell>
          <cell r="K7">
            <v>291.586</v>
          </cell>
          <cell r="L7">
            <v>8</v>
          </cell>
          <cell r="M7">
            <v>6.8</v>
          </cell>
          <cell r="N7">
            <v>6</v>
          </cell>
          <cell r="O7" t="str">
            <v>1*6</v>
          </cell>
          <cell r="P7" t="str">
            <v>小桥</v>
          </cell>
          <cell r="Q7" t="str">
            <v>板拱</v>
          </cell>
          <cell r="R7" t="str">
            <v>二类</v>
          </cell>
          <cell r="S7" t="str">
            <v>2024 
0604</v>
          </cell>
          <cell r="T7" t="str">
            <v>汽车-15级</v>
          </cell>
          <cell r="U7" t="str">
            <v>不通航</v>
          </cell>
          <cell r="V7" t="str">
            <v>G354</v>
          </cell>
          <cell r="W7" t="str">
            <v>三级</v>
          </cell>
          <cell r="X7" t="str">
            <v>水渠</v>
          </cell>
          <cell r="Y7" t="str">
            <v>无防护</v>
          </cell>
          <cell r="Z7" t="str">
            <v>A</v>
          </cell>
          <cell r="AA7" t="str">
            <v>1958 
0401</v>
          </cell>
          <cell r="AB7" t="str">
            <v>浏阳市公路建设养护中心</v>
          </cell>
          <cell r="AC7" t="str">
            <v>长沙市公路建设养护中心</v>
          </cell>
          <cell r="AD7" t="str">
            <v>二类</v>
          </cell>
          <cell r="AE7" t="str">
            <v>适应性不足桥梁（承载能力）</v>
          </cell>
          <cell r="AF7" t="str">
            <v>其他</v>
          </cell>
          <cell r="AG7" t="str">
            <v>汽车-15级，荷载等级过低。</v>
          </cell>
          <cell r="AH7" t="str">
            <v>拆除重建（全桥）</v>
          </cell>
          <cell r="AI7">
            <v>33</v>
          </cell>
          <cell r="AJ7" t="str">
            <v>未开工</v>
          </cell>
          <cell r="AK7">
            <v>2027</v>
          </cell>
          <cell r="AL7" t="str">
            <v>十五五</v>
          </cell>
          <cell r="AM7" t="str">
            <v>2026年第一批</v>
          </cell>
          <cell r="AN7" t="str">
            <v>否</v>
          </cell>
          <cell r="AO7" t="str">
            <v>否</v>
          </cell>
          <cell r="AP7" t="str">
            <v>否</v>
          </cell>
          <cell r="AQ7" t="str">
            <v>否</v>
          </cell>
          <cell r="AR7" t="str">
            <v>否</v>
          </cell>
          <cell r="AS7" t="str">
            <v>省公路事务中心</v>
          </cell>
          <cell r="AT7" t="str">
            <v>2025-07-24 08:49:53由省公路事务中心驳回至县交通运输局，驳回原因：1.建议补充承载能力不足的佐证资料；2025-09-01 17:00:19由省公路事务中心驳回至县公路建养中心，驳回原因：1、修改预计开工年份。；</v>
          </cell>
        </row>
        <row r="7">
          <cell r="AY7" t="str">
            <v>是</v>
          </cell>
        </row>
        <row r="8">
          <cell r="J8" t="str">
            <v>G354430181L0110</v>
          </cell>
          <cell r="K8">
            <v>288.211</v>
          </cell>
          <cell r="L8">
            <v>9.3</v>
          </cell>
          <cell r="M8">
            <v>8.1</v>
          </cell>
          <cell r="N8">
            <v>5.3</v>
          </cell>
          <cell r="O8" t="str">
            <v>1*5.3</v>
          </cell>
          <cell r="P8" t="str">
            <v>小桥</v>
          </cell>
          <cell r="Q8" t="str">
            <v>板拱</v>
          </cell>
          <cell r="R8" t="str">
            <v>二类</v>
          </cell>
          <cell r="S8" t="str">
            <v>2024 
0604</v>
          </cell>
          <cell r="T8" t="str">
            <v>汽车-15级</v>
          </cell>
          <cell r="U8" t="str">
            <v>不通航</v>
          </cell>
          <cell r="V8" t="str">
            <v>G354</v>
          </cell>
          <cell r="W8" t="str">
            <v>三级</v>
          </cell>
          <cell r="X8" t="str">
            <v>水渠</v>
          </cell>
          <cell r="Y8" t="str">
            <v>无防护</v>
          </cell>
          <cell r="Z8" t="str">
            <v>A</v>
          </cell>
          <cell r="AA8" t="str">
            <v>1958 
1010</v>
          </cell>
          <cell r="AB8" t="str">
            <v>浏阳市公路建设养护中心</v>
          </cell>
          <cell r="AC8" t="str">
            <v>长沙市公路建设养护中心</v>
          </cell>
          <cell r="AD8" t="str">
            <v>二类</v>
          </cell>
          <cell r="AE8" t="str">
            <v>适应性不足桥梁（承载能力）</v>
          </cell>
          <cell r="AF8" t="str">
            <v>其他</v>
          </cell>
          <cell r="AG8" t="str">
            <v>汽车-15级，荷载等级过低，需要拆除重建。</v>
          </cell>
          <cell r="AH8" t="str">
            <v>拆除重建（全桥）</v>
          </cell>
          <cell r="AI8">
            <v>45</v>
          </cell>
          <cell r="AJ8" t="str">
            <v>未开工</v>
          </cell>
          <cell r="AK8">
            <v>2027</v>
          </cell>
          <cell r="AL8" t="str">
            <v>十五五</v>
          </cell>
          <cell r="AM8" t="str">
            <v>2026年第一批</v>
          </cell>
          <cell r="AN8" t="str">
            <v>否</v>
          </cell>
          <cell r="AO8" t="str">
            <v>否</v>
          </cell>
          <cell r="AP8" t="str">
            <v>否</v>
          </cell>
          <cell r="AQ8" t="str">
            <v>否</v>
          </cell>
          <cell r="AR8" t="str">
            <v>否</v>
          </cell>
          <cell r="AS8" t="str">
            <v>省公路事务中心</v>
          </cell>
          <cell r="AT8" t="str">
            <v>2025-07-24 08:51:17由省公路事务中心驳回至县交通运输局，驳回原因：1.建议补充承载能力不足的佐证资料；2.检测报告中桥长、桥宽数据与年报不一致；3.检测报告为2类，入库为1类，前后不一致；2025-09-01 17:01:09由省公路事务中心驳回至县公路建养中心，驳回原因：1、修改预计开工年份。；</v>
          </cell>
        </row>
        <row r="8">
          <cell r="AY8" t="str">
            <v>是</v>
          </cell>
        </row>
        <row r="9">
          <cell r="J9" t="str">
            <v>S204430181L0030</v>
          </cell>
          <cell r="K9">
            <v>14.625</v>
          </cell>
          <cell r="L9">
            <v>87.2</v>
          </cell>
          <cell r="M9">
            <v>9.2</v>
          </cell>
          <cell r="N9">
            <v>20</v>
          </cell>
          <cell r="O9" t="str">
            <v>3*20</v>
          </cell>
          <cell r="P9" t="str">
            <v>中桥</v>
          </cell>
          <cell r="Q9" t="str">
            <v>板拱</v>
          </cell>
          <cell r="R9" t="str">
            <v>三类</v>
          </cell>
          <cell r="S9" t="str">
            <v>2024 
0531</v>
          </cell>
          <cell r="T9" t="str">
            <v>汽车-20级</v>
          </cell>
          <cell r="U9" t="str">
            <v>不通航</v>
          </cell>
          <cell r="V9" t="str">
            <v>S204</v>
          </cell>
          <cell r="W9" t="str">
            <v>二级</v>
          </cell>
          <cell r="X9" t="str">
            <v>沟壑</v>
          </cell>
          <cell r="Y9" t="str">
            <v>无防护</v>
          </cell>
          <cell r="Z9" t="str">
            <v>A</v>
          </cell>
          <cell r="AA9" t="str">
            <v>1998 
1225</v>
          </cell>
          <cell r="AB9" t="str">
            <v>浏阳市公路建设养护中心</v>
          </cell>
          <cell r="AC9" t="str">
            <v>长沙市公路建设养护中心</v>
          </cell>
          <cell r="AD9" t="str">
            <v>三类</v>
          </cell>
          <cell r="AE9" t="str">
            <v>亟需改造的三类桥梁</v>
          </cell>
          <cell r="AF9" t="str">
            <v>桥面系,上部承重结构,桥墩、桥台</v>
          </cell>
          <cell r="AG9" t="str">
            <v>主拱圈局部渗水，有纵向裂缝，桥台排水不畅，桥墩受渗水污染，桥面铺装有裂缝，护栏高度不符合规范要求。</v>
          </cell>
          <cell r="AH9" t="str">
            <v>加固改造</v>
          </cell>
          <cell r="AI9">
            <v>300</v>
          </cell>
          <cell r="AJ9" t="str">
            <v>未开工</v>
          </cell>
          <cell r="AK9">
            <v>2026</v>
          </cell>
          <cell r="AL9" t="str">
            <v>十五五</v>
          </cell>
          <cell r="AM9" t="str">
            <v>2026年第一批</v>
          </cell>
          <cell r="AN9" t="str">
            <v>否</v>
          </cell>
          <cell r="AO9" t="str">
            <v>否</v>
          </cell>
          <cell r="AP9" t="str">
            <v>否</v>
          </cell>
          <cell r="AQ9" t="str">
            <v>否</v>
          </cell>
          <cell r="AR9" t="str">
            <v>否</v>
          </cell>
          <cell r="AS9" t="str">
            <v>省公路事务中心</v>
          </cell>
        </row>
        <row r="9">
          <cell r="AY9" t="str">
            <v>是</v>
          </cell>
        </row>
        <row r="10">
          <cell r="J10" t="str">
            <v>S324430182L0660</v>
          </cell>
          <cell r="K10">
            <v>305.992</v>
          </cell>
          <cell r="L10">
            <v>79.8</v>
          </cell>
          <cell r="M10">
            <v>12.5</v>
          </cell>
          <cell r="N10">
            <v>18</v>
          </cell>
          <cell r="O10" t="str">
            <v>4*18</v>
          </cell>
          <cell r="P10" t="str">
            <v>中桥</v>
          </cell>
          <cell r="Q10" t="str">
            <v>空心板梁</v>
          </cell>
          <cell r="R10" t="str">
            <v>三类</v>
          </cell>
          <cell r="S10" t="str">
            <v>2024 
0812</v>
          </cell>
          <cell r="T10" t="str">
            <v>汽车-20级</v>
          </cell>
          <cell r="U10" t="str">
            <v>不通航</v>
          </cell>
          <cell r="V10" t="str">
            <v>S324</v>
          </cell>
          <cell r="W10" t="str">
            <v>二级</v>
          </cell>
          <cell r="X10" t="str">
            <v>河流</v>
          </cell>
          <cell r="Y10" t="str">
            <v>无防护</v>
          </cell>
          <cell r="Z10" t="str">
            <v>B</v>
          </cell>
          <cell r="AA10" t="str">
            <v>2004 
1230</v>
          </cell>
          <cell r="AB10" t="str">
            <v>宁乡市公路养护中心</v>
          </cell>
          <cell r="AC10" t="str">
            <v>宁乡市交通运输局</v>
          </cell>
          <cell r="AD10" t="str">
            <v>三类</v>
          </cell>
          <cell r="AE10" t="str">
            <v>亟需改造的三类桥梁</v>
          </cell>
          <cell r="AF10" t="str">
            <v>桥墩、桥台,桥面系,上部承重结构</v>
          </cell>
          <cell r="AG10" t="str">
            <v>梁板纵向裂纹、露筋；桥台开裂；桥面铺装横向开裂</v>
          </cell>
          <cell r="AH10" t="str">
            <v>加固改造</v>
          </cell>
          <cell r="AI10">
            <v>320</v>
          </cell>
          <cell r="AJ10" t="str">
            <v>未开工</v>
          </cell>
          <cell r="AK10">
            <v>2027</v>
          </cell>
          <cell r="AL10" t="str">
            <v>十五五</v>
          </cell>
          <cell r="AM10" t="str">
            <v>2027年第一批</v>
          </cell>
          <cell r="AN10" t="str">
            <v>否</v>
          </cell>
          <cell r="AO10" t="str">
            <v>否</v>
          </cell>
          <cell r="AP10" t="str">
            <v>否</v>
          </cell>
          <cell r="AQ10" t="str">
            <v>否</v>
          </cell>
          <cell r="AR10" t="str">
            <v>否</v>
          </cell>
          <cell r="AS10" t="str">
            <v>省公路事务中心</v>
          </cell>
          <cell r="AT10" t="str">
            <v>2025-08-06 09:31:34由省公路事务中心驳回至县交通运输局，驳回原因：1、2#墩基础结构应力异常，出现剪切裂缝，评定标度为5类，此处结论欠妥；下部结构评分前后表格中不一致。2、检测报告中桥宽数据与年报不一致；建议对检测报告中病害进行详细分析。
；</v>
          </cell>
        </row>
        <row r="10">
          <cell r="AY10" t="str">
            <v>是</v>
          </cell>
        </row>
        <row r="11">
          <cell r="J11" t="str">
            <v>G319430182L0280</v>
          </cell>
          <cell r="K11">
            <v>1427.247</v>
          </cell>
          <cell r="L11">
            <v>16.4</v>
          </cell>
          <cell r="M11">
            <v>15</v>
          </cell>
          <cell r="N11">
            <v>13.6</v>
          </cell>
          <cell r="O11" t="str">
            <v>1*13.6</v>
          </cell>
          <cell r="P11" t="str">
            <v>小桥</v>
          </cell>
          <cell r="Q11" t="str">
            <v>整体现浇板</v>
          </cell>
          <cell r="R11" t="str">
            <v>三类</v>
          </cell>
          <cell r="S11" t="str">
            <v>2022 
1204</v>
          </cell>
          <cell r="T11" t="str">
            <v>汽车-20级</v>
          </cell>
          <cell r="U11" t="str">
            <v>不通航</v>
          </cell>
          <cell r="V11" t="str">
            <v>G319</v>
          </cell>
          <cell r="W11" t="str">
            <v>二级</v>
          </cell>
          <cell r="X11" t="str">
            <v>河流</v>
          </cell>
          <cell r="Y11" t="str">
            <v>无防护</v>
          </cell>
          <cell r="Z11" t="str">
            <v>A</v>
          </cell>
          <cell r="AA11" t="str">
            <v>1973 
1230</v>
          </cell>
          <cell r="AB11" t="str">
            <v>宁乡市公路养护中心</v>
          </cell>
          <cell r="AC11" t="str">
            <v>宁乡市交通运输局</v>
          </cell>
          <cell r="AD11" t="str">
            <v>三类</v>
          </cell>
          <cell r="AE11" t="str">
            <v>亟需改造的三类桥梁</v>
          </cell>
          <cell r="AF11" t="str">
            <v>桥面系,上部承重结构,桥墩、桥台,其他</v>
          </cell>
          <cell r="AG11" t="str">
            <v>上部承重构件病害主要为梁体钢筋锈蚀、裂缝;桥桥面铺装病害主要为横向裂缝;护栏病害主要为护栏环向通长裂缝</v>
          </cell>
          <cell r="AH11" t="str">
            <v>加固改造</v>
          </cell>
          <cell r="AI11">
            <v>61.99</v>
          </cell>
          <cell r="AJ11" t="str">
            <v>未开工</v>
          </cell>
          <cell r="AK11">
            <v>2026</v>
          </cell>
          <cell r="AL11" t="str">
            <v>十五五</v>
          </cell>
          <cell r="AM11" t="str">
            <v>2026年第一批</v>
          </cell>
          <cell r="AN11" t="str">
            <v>否</v>
          </cell>
          <cell r="AO11" t="str">
            <v>否</v>
          </cell>
          <cell r="AP11" t="str">
            <v>否</v>
          </cell>
          <cell r="AQ11" t="str">
            <v>否</v>
          </cell>
          <cell r="AR11" t="str">
            <v>否</v>
          </cell>
          <cell r="AS11" t="str">
            <v>省公路事务中心</v>
          </cell>
          <cell r="AT11" t="str">
            <v>2025-07-15 08:35:05由市交通运输局驳回至县公路建养中心，驳回原因：修改；2025-07-24 08:52:50由省公路事务中心驳回至县交通运输局，驳回原因：1.检测报告中桥长、桥宽数据与年报不一致；2.检测报告不能体现适应性不足；2025-07-24 17:58:21由省公路事务中心驳回至县交通运输局，驳回原因：退回；2025-09-01 17:01:38由省公路事务中心驳回至县交通运输局，驳回原因：1、按专家意见修改入库原因。；</v>
          </cell>
        </row>
        <row r="11">
          <cell r="AY11" t="str">
            <v>是</v>
          </cell>
        </row>
        <row r="12">
          <cell r="J12" t="str">
            <v>G234430182L0470</v>
          </cell>
          <cell r="K12">
            <v>2219.557</v>
          </cell>
          <cell r="L12">
            <v>14</v>
          </cell>
          <cell r="M12">
            <v>12</v>
          </cell>
          <cell r="N12">
            <v>5</v>
          </cell>
          <cell r="O12" t="str">
            <v>2*5</v>
          </cell>
          <cell r="P12" t="str">
            <v>小桥</v>
          </cell>
          <cell r="Q12" t="str">
            <v>实心板梁</v>
          </cell>
          <cell r="R12" t="str">
            <v>三类</v>
          </cell>
          <cell r="S12" t="str">
            <v>2022 
1114</v>
          </cell>
          <cell r="T12" t="str">
            <v>公路Ⅱ级</v>
          </cell>
          <cell r="U12" t="str">
            <v>不通航</v>
          </cell>
          <cell r="V12" t="str">
            <v>G234</v>
          </cell>
          <cell r="W12" t="str">
            <v>二级</v>
          </cell>
          <cell r="X12" t="str">
            <v>沟壑</v>
          </cell>
          <cell r="Y12" t="str">
            <v>无防护</v>
          </cell>
          <cell r="Z12" t="str">
            <v>B</v>
          </cell>
          <cell r="AA12" t="str">
            <v>2005 
1129</v>
          </cell>
          <cell r="AB12" t="str">
            <v>宁乡市公路养护中心</v>
          </cell>
          <cell r="AC12" t="str">
            <v>宁乡市交通运输局</v>
          </cell>
          <cell r="AD12" t="str">
            <v>三类</v>
          </cell>
          <cell r="AE12" t="str">
            <v>亟需改造的三类桥梁</v>
          </cell>
          <cell r="AF12" t="str">
            <v>桥面系,上部承重结构,桥墩、桥台,其他</v>
          </cell>
          <cell r="AG12" t="str">
            <v>上部承重构件病害主要为梁体钢筋锈蚀、腹板裂缝;桥墩病害主要为混凝土蜂窝麻面;桥台病害主要为桥台混凝土蜂窝麻面、裂缝;桥护栏病害主要为护栏局部破损</v>
          </cell>
          <cell r="AH12" t="str">
            <v>加固改造</v>
          </cell>
          <cell r="AI12">
            <v>42.34</v>
          </cell>
          <cell r="AJ12" t="str">
            <v>未开工</v>
          </cell>
          <cell r="AK12">
            <v>2026</v>
          </cell>
          <cell r="AL12" t="str">
            <v>十五五</v>
          </cell>
          <cell r="AM12" t="str">
            <v>2026年第一批</v>
          </cell>
          <cell r="AN12" t="str">
            <v>否</v>
          </cell>
          <cell r="AO12" t="str">
            <v>否</v>
          </cell>
          <cell r="AP12" t="str">
            <v>否</v>
          </cell>
          <cell r="AQ12" t="str">
            <v>否</v>
          </cell>
          <cell r="AR12" t="str">
            <v>否</v>
          </cell>
          <cell r="AS12" t="str">
            <v>省公路事务中心</v>
          </cell>
          <cell r="AT12" t="str">
            <v>2025-07-15 08:35:05由市交通运输局驳回至县公路建养中心，驳回原因：修改；2025-07-24 08:53:45由省公路事务中心驳回至县交通运输局，驳回原因：1.检测报告中桥长数据与年报不一致；2.检测报告不能体现适应性不足；2025-07-24 17:58:21由省公路事务中心驳回至县交通运输局，驳回原因：退回；2025-09-01 17:02:09由省公路事务中心驳回至县交通运输局，驳回原因：1、按专家意见修改入库原因。；</v>
          </cell>
        </row>
        <row r="12">
          <cell r="AY12" t="str">
            <v>是</v>
          </cell>
        </row>
        <row r="13">
          <cell r="J13" t="str">
            <v>G234430182L0370</v>
          </cell>
          <cell r="K13">
            <v>2186.535</v>
          </cell>
          <cell r="L13">
            <v>84</v>
          </cell>
          <cell r="M13">
            <v>9.1</v>
          </cell>
          <cell r="N13">
            <v>12</v>
          </cell>
          <cell r="O13" t="str">
            <v>6*12</v>
          </cell>
          <cell r="P13" t="str">
            <v>中桥</v>
          </cell>
          <cell r="Q13" t="str">
            <v>整体现浇板</v>
          </cell>
          <cell r="R13" t="str">
            <v>三类</v>
          </cell>
          <cell r="S13" t="str">
            <v>2022 
1111</v>
          </cell>
          <cell r="T13" t="str">
            <v>汽车-20级</v>
          </cell>
          <cell r="U13" t="str">
            <v>不通航</v>
          </cell>
          <cell r="V13" t="str">
            <v>G234</v>
          </cell>
          <cell r="W13" t="str">
            <v>二级</v>
          </cell>
          <cell r="X13" t="str">
            <v>河流</v>
          </cell>
          <cell r="Y13" t="str">
            <v>无防护</v>
          </cell>
          <cell r="Z13" t="str">
            <v>A</v>
          </cell>
          <cell r="AA13" t="str">
            <v>2001 
1101</v>
          </cell>
          <cell r="AB13" t="str">
            <v>宁乡市公路养护中心</v>
          </cell>
          <cell r="AC13" t="str">
            <v>宁乡市交通运输局</v>
          </cell>
          <cell r="AD13" t="str">
            <v>三类</v>
          </cell>
          <cell r="AE13" t="str">
            <v>亟需改造的三类桥梁</v>
          </cell>
          <cell r="AF13" t="str">
            <v>桥面系,上部承重结构,桥墩、桥台,其他</v>
          </cell>
          <cell r="AG13" t="str">
            <v>上部承重构件病害主要为梁体钢筋锈蚀、裂缝;支座病害主要为支座垫块裂缝;桥墩病害主要为钢筋锈蚀、混凝土破损脱落;桥面铺装病害主要为桥面铺装网状裂缝</v>
          </cell>
          <cell r="AH13" t="str">
            <v>加固改造</v>
          </cell>
          <cell r="AI13">
            <v>176.66</v>
          </cell>
          <cell r="AJ13" t="str">
            <v>未开工</v>
          </cell>
          <cell r="AK13">
            <v>2026</v>
          </cell>
          <cell r="AL13" t="str">
            <v>十五五</v>
          </cell>
          <cell r="AM13" t="str">
            <v>2026年第一批</v>
          </cell>
          <cell r="AN13" t="str">
            <v>否</v>
          </cell>
          <cell r="AO13" t="str">
            <v>否</v>
          </cell>
          <cell r="AP13" t="str">
            <v>否</v>
          </cell>
          <cell r="AQ13" t="str">
            <v>否</v>
          </cell>
          <cell r="AR13" t="str">
            <v>否</v>
          </cell>
          <cell r="AS13" t="str">
            <v>省公路事务中心</v>
          </cell>
          <cell r="AT13" t="str">
            <v>2025-07-15 08:35:05由市交通运输局驳回至县公路建养中心，驳回原因：修改；2025-07-24 08:55:27由省公路事务中心驳回至县交通运输局，驳回原因：1.建议补充承载能力不足的佐证资料；2.建议核实开工年份是否为2027年。；2025-07-30 11:42:15由省公路事务中心驳回至县交通运输局，驳回原因：退回；2025-09-01 17:02:29由省公路事务中心驳回至县交通运输局，驳回原因：1、按专家意见修改入库原因。；</v>
          </cell>
        </row>
        <row r="13">
          <cell r="AY13" t="str">
            <v>是</v>
          </cell>
        </row>
        <row r="14">
          <cell r="J14" t="str">
            <v>S202430181L0320</v>
          </cell>
          <cell r="K14">
            <v>131.767</v>
          </cell>
          <cell r="L14">
            <v>142</v>
          </cell>
          <cell r="M14">
            <v>4.8</v>
          </cell>
          <cell r="N14">
            <v>40</v>
          </cell>
          <cell r="O14" t="str">
            <v>3*40</v>
          </cell>
          <cell r="P14" t="str">
            <v>大桥</v>
          </cell>
          <cell r="Q14" t="str">
            <v>双曲拱</v>
          </cell>
          <cell r="R14" t="str">
            <v>2类</v>
          </cell>
          <cell r="S14" t="str">
            <v>20240710</v>
          </cell>
          <cell r="T14" t="str">
            <v>汽车-20级</v>
          </cell>
          <cell r="U14" t="str">
            <v>不通航</v>
          </cell>
          <cell r="V14" t="str">
            <v>S202</v>
          </cell>
          <cell r="W14" t="str">
            <v>四级</v>
          </cell>
          <cell r="X14" t="str">
            <v>河流</v>
          </cell>
          <cell r="Y14" t="str">
            <v>无防护</v>
          </cell>
          <cell r="Z14" t="str">
            <v>SB</v>
          </cell>
          <cell r="AA14" t="str">
            <v>19900801</v>
          </cell>
          <cell r="AB14" t="str">
            <v>浏阳市交通运输局</v>
          </cell>
          <cell r="AC14" t="str">
            <v>长沙市公路建设养护中心</v>
          </cell>
          <cell r="AD14" t="str">
            <v>二类</v>
          </cell>
          <cell r="AE14" t="str">
            <v>结构存在缺陷桥梁、适应性不足桥梁（通行能力不足）</v>
          </cell>
        </row>
        <row r="14">
          <cell r="AH14" t="str">
            <v>拆除重建（全桥）</v>
          </cell>
        </row>
        <row r="14">
          <cell r="AL14" t="str">
            <v>十四五</v>
          </cell>
          <cell r="AM14" t="str">
            <v>2022年第一批入库</v>
          </cell>
          <cell r="AN14" t="str">
            <v>否</v>
          </cell>
        </row>
        <row r="14">
          <cell r="AX14" t="str">
            <v>专家评审不通过项目，拟2026年处治</v>
          </cell>
          <cell r="AY14" t="str">
            <v>是</v>
          </cell>
        </row>
        <row r="14">
          <cell r="BD14" t="str">
            <v>“十四五”项目库结转桥梁</v>
          </cell>
        </row>
        <row r="15">
          <cell r="J15" t="str">
            <v>S558430224L0050</v>
          </cell>
          <cell r="K15">
            <v>4.973</v>
          </cell>
          <cell r="L15">
            <v>195</v>
          </cell>
          <cell r="M15">
            <v>8.1</v>
          </cell>
          <cell r="N15">
            <v>35</v>
          </cell>
          <cell r="O15" t="str">
            <v>5*35</v>
          </cell>
          <cell r="P15" t="str">
            <v>大桥</v>
          </cell>
          <cell r="Q15" t="str">
            <v>刚架拱</v>
          </cell>
          <cell r="R15" t="str">
            <v>三类</v>
          </cell>
          <cell r="S15" t="str">
            <v>2023 
0803</v>
          </cell>
          <cell r="T15" t="str">
            <v>汽车-20级</v>
          </cell>
          <cell r="U15" t="str">
            <v>不通航</v>
          </cell>
          <cell r="V15" t="str">
            <v>S558</v>
          </cell>
          <cell r="W15" t="str">
            <v>四级</v>
          </cell>
          <cell r="X15" t="str">
            <v>河流</v>
          </cell>
          <cell r="Y15" t="str">
            <v>无防护</v>
          </cell>
          <cell r="Z15" t="str">
            <v>SB</v>
          </cell>
          <cell r="AA15" t="str">
            <v>2000 
1020</v>
          </cell>
          <cell r="AB15" t="str">
            <v>茶陵县交通事务中心</v>
          </cell>
          <cell r="AC15" t="str">
            <v>株洲市交通运输局</v>
          </cell>
          <cell r="AD15" t="str">
            <v>四类</v>
          </cell>
          <cell r="AE15" t="str">
            <v>四类桥梁</v>
          </cell>
          <cell r="AF15" t="str">
            <v>上部承重结构,桥墩、桥台</v>
          </cell>
          <cell r="AG15" t="str">
            <v>刚架拱片存在裂缝，0#桥台裂缝，4#桥墩开裂、渗水，2#桥墩裂缝</v>
          </cell>
          <cell r="AH15" t="str">
            <v>加固改造</v>
          </cell>
          <cell r="AI15">
            <v>620</v>
          </cell>
          <cell r="AJ15" t="str">
            <v>未开工</v>
          </cell>
          <cell r="AK15">
            <v>2026</v>
          </cell>
          <cell r="AL15" t="str">
            <v>十五五</v>
          </cell>
          <cell r="AM15" t="str">
            <v>2026年第一批</v>
          </cell>
          <cell r="AN15" t="str">
            <v>否</v>
          </cell>
          <cell r="AO15" t="str">
            <v>否</v>
          </cell>
          <cell r="AP15" t="str">
            <v>否</v>
          </cell>
          <cell r="AQ15" t="str">
            <v>否</v>
          </cell>
          <cell r="AR15" t="str">
            <v>否</v>
          </cell>
          <cell r="AS15" t="str">
            <v>省公路事务中心</v>
          </cell>
        </row>
        <row r="15">
          <cell r="AY15" t="str">
            <v>是</v>
          </cell>
        </row>
        <row r="16">
          <cell r="J16" t="str">
            <v>S205430224L0061</v>
          </cell>
          <cell r="K16">
            <v>27.535</v>
          </cell>
          <cell r="L16">
            <v>204</v>
          </cell>
          <cell r="M16">
            <v>9</v>
          </cell>
          <cell r="N16">
            <v>38</v>
          </cell>
          <cell r="O16" t="str">
            <v>4*38</v>
          </cell>
          <cell r="P16" t="str">
            <v>大桥</v>
          </cell>
          <cell r="Q16" t="str">
            <v>箱形拱</v>
          </cell>
          <cell r="R16" t="str">
            <v>三类</v>
          </cell>
          <cell r="S16" t="str">
            <v>2024 
0925</v>
          </cell>
          <cell r="T16" t="str">
            <v>汽车-20级</v>
          </cell>
          <cell r="U16" t="str">
            <v>不通航</v>
          </cell>
          <cell r="V16" t="str">
            <v>S205</v>
          </cell>
          <cell r="W16" t="str">
            <v>四级</v>
          </cell>
          <cell r="X16" t="str">
            <v>河流</v>
          </cell>
          <cell r="Y16" t="str">
            <v>无防护</v>
          </cell>
          <cell r="Z16" t="str">
            <v>SB</v>
          </cell>
          <cell r="AA16" t="str">
            <v>1968 
1122</v>
          </cell>
          <cell r="AB16" t="str">
            <v>茶陵县交通事务中心</v>
          </cell>
          <cell r="AC16" t="str">
            <v>株洲市交通运输局</v>
          </cell>
          <cell r="AD16" t="str">
            <v>四类</v>
          </cell>
          <cell r="AE16" t="str">
            <v>四类桥梁</v>
          </cell>
          <cell r="AF16" t="str">
            <v>上部承重结构,桥墩、桥台</v>
          </cell>
          <cell r="AG16" t="str">
            <v>主拱圈多处锈胀露筋，存在多条裂缝，1#、4#桥墩裂缝。</v>
          </cell>
          <cell r="AH16" t="str">
            <v>拆除重建（全桥）</v>
          </cell>
          <cell r="AI16">
            <v>1200</v>
          </cell>
          <cell r="AJ16" t="str">
            <v>未开工</v>
          </cell>
          <cell r="AK16">
            <v>2026</v>
          </cell>
          <cell r="AL16" t="str">
            <v>十五五</v>
          </cell>
          <cell r="AM16" t="str">
            <v>2026年第一批</v>
          </cell>
          <cell r="AN16" t="str">
            <v>否</v>
          </cell>
          <cell r="AO16" t="str">
            <v>否</v>
          </cell>
          <cell r="AP16" t="str">
            <v>否</v>
          </cell>
          <cell r="AQ16" t="str">
            <v>否</v>
          </cell>
          <cell r="AR16" t="str">
            <v>十四五规划项目：S205茶陵县炎帝大道-浣溪公路(S205线1.026-40.920)</v>
          </cell>
          <cell r="AS16" t="str">
            <v>省公路事务中心</v>
          </cell>
        </row>
        <row r="16">
          <cell r="AY16" t="str">
            <v>是</v>
          </cell>
        </row>
        <row r="17">
          <cell r="J17" t="str">
            <v>S532430281L0035</v>
          </cell>
          <cell r="K17">
            <v>9.3</v>
          </cell>
          <cell r="L17">
            <v>18</v>
          </cell>
          <cell r="M17">
            <v>9</v>
          </cell>
          <cell r="N17">
            <v>6</v>
          </cell>
          <cell r="O17" t="str">
            <v>1*6</v>
          </cell>
          <cell r="P17" t="str">
            <v>小桥</v>
          </cell>
          <cell r="Q17" t="str">
            <v>板拱</v>
          </cell>
          <cell r="R17" t="str">
            <v>三类</v>
          </cell>
          <cell r="S17" t="str">
            <v>2023 
0802</v>
          </cell>
          <cell r="T17" t="str">
            <v>汽车-15级</v>
          </cell>
          <cell r="U17" t="str">
            <v>不通航</v>
          </cell>
          <cell r="V17" t="str">
            <v>S532</v>
          </cell>
          <cell r="W17" t="str">
            <v>四级</v>
          </cell>
          <cell r="X17" t="str">
            <v>河流</v>
          </cell>
          <cell r="Y17" t="str">
            <v>无防护</v>
          </cell>
          <cell r="Z17" t="str">
            <v>HB</v>
          </cell>
          <cell r="AA17" t="str">
            <v>1987 
1230</v>
          </cell>
          <cell r="AB17" t="str">
            <v>醴陵市交通运输局</v>
          </cell>
          <cell r="AC17" t="str">
            <v>醴陵市交通运输局</v>
          </cell>
          <cell r="AD17" t="str">
            <v>四类</v>
          </cell>
          <cell r="AE17" t="str">
            <v>四类桥梁</v>
          </cell>
          <cell r="AF17" t="str">
            <v>基础,上部承重结构,桥墩、桥台,其他</v>
          </cell>
          <cell r="AG17" t="str">
            <v>（1）1#主拱圈底面大面积渗水。1~3#主拱圈为红砖砌筑，部分砌块断裂。（2）右侧墙树木滋生，砌体松散，侧墙出现鼓肚现象。（3）两侧桥台前墙局部磨损、露骨。0#桥台基础冲刷，上游侧迎水面浅基被冲空露出底面，基础冲空面积 20%。1#桥台基础表面长有青苔。</v>
          </cell>
          <cell r="AH17" t="str">
            <v>拆除重建（全桥）</v>
          </cell>
          <cell r="AI17">
            <v>132</v>
          </cell>
          <cell r="AJ17" t="str">
            <v>未开工</v>
          </cell>
          <cell r="AK17">
            <v>2026</v>
          </cell>
          <cell r="AL17" t="str">
            <v>十五五</v>
          </cell>
          <cell r="AM17" t="str">
            <v>2026年第一批</v>
          </cell>
          <cell r="AN17" t="str">
            <v>否</v>
          </cell>
          <cell r="AO17" t="str">
            <v>否</v>
          </cell>
          <cell r="AP17" t="str">
            <v>否</v>
          </cell>
          <cell r="AQ17" t="str">
            <v>否</v>
          </cell>
          <cell r="AR17" t="str">
            <v>否</v>
          </cell>
          <cell r="AS17" t="str">
            <v>省公路事务中心</v>
          </cell>
          <cell r="AT17" t="str">
            <v>2025-08-06 09:53:05由省公路事务中心驳回至县交通运输局，驳回原因：1、检测报告为2023年的报告，4、5类桥梁入库报告须为近1年报告。
；</v>
          </cell>
        </row>
        <row r="17">
          <cell r="AY17" t="str">
            <v>是</v>
          </cell>
        </row>
        <row r="18">
          <cell r="J18" t="str">
            <v>S532430281L0110</v>
          </cell>
          <cell r="K18">
            <v>1.56</v>
          </cell>
          <cell r="L18">
            <v>6</v>
          </cell>
          <cell r="M18">
            <v>5.2</v>
          </cell>
          <cell r="N18">
            <v>5</v>
          </cell>
          <cell r="O18" t="str">
            <v>1*5</v>
          </cell>
          <cell r="P18" t="str">
            <v>小桥</v>
          </cell>
          <cell r="Q18" t="str">
            <v>整体现浇板</v>
          </cell>
          <cell r="R18" t="str">
            <v>二类</v>
          </cell>
          <cell r="S18" t="str">
            <v>2022 
1027</v>
          </cell>
          <cell r="T18" t="str">
            <v>公路Ⅱ级</v>
          </cell>
          <cell r="U18" t="str">
            <v>不通航</v>
          </cell>
          <cell r="V18" t="str">
            <v>S532</v>
          </cell>
          <cell r="W18" t="str">
            <v>四级</v>
          </cell>
          <cell r="X18" t="str">
            <v>沟壑</v>
          </cell>
          <cell r="Y18" t="str">
            <v>无防护</v>
          </cell>
          <cell r="Z18" t="str">
            <v>SA</v>
          </cell>
          <cell r="AA18" t="str">
            <v>2016 
1021</v>
          </cell>
          <cell r="AB18" t="str">
            <v>醴陵市交通运输局</v>
          </cell>
          <cell r="AC18" t="str">
            <v>醴陵市交通运输局</v>
          </cell>
          <cell r="AD18" t="str">
            <v>四类</v>
          </cell>
          <cell r="AE18" t="str">
            <v>四类桥梁</v>
          </cell>
          <cell r="AF18" t="str">
            <v>桥面系,上部承重结构,其他</v>
          </cell>
          <cell r="AG18" t="str">
            <v>现浇板露筋锈蚀、底板大面积蜂窝、麻面，护栏破损</v>
          </cell>
          <cell r="AH18" t="str">
            <v>拆除重建（全桥）</v>
          </cell>
          <cell r="AI18">
            <v>62.4</v>
          </cell>
          <cell r="AJ18" t="str">
            <v>未开工</v>
          </cell>
          <cell r="AK18">
            <v>2026</v>
          </cell>
          <cell r="AL18" t="str">
            <v>十五五</v>
          </cell>
          <cell r="AM18" t="str">
            <v>2026年第一批</v>
          </cell>
          <cell r="AN18" t="str">
            <v>否</v>
          </cell>
          <cell r="AO18" t="str">
            <v>否</v>
          </cell>
          <cell r="AP18" t="str">
            <v>否</v>
          </cell>
          <cell r="AQ18" t="str">
            <v>否</v>
          </cell>
          <cell r="AR18" t="str">
            <v>否</v>
          </cell>
          <cell r="AS18" t="str">
            <v>省公路事务中心</v>
          </cell>
          <cell r="AT18" t="str">
            <v>2025-07-24 10:19:55由省公路事务中心驳回至县交通运输局，驳回原因：市州申请退回；2025-08-06 09:57:29由省公路事务中心驳回至县交通运输局，驳回原因：1、建议核实检测报告中桥梁实际病害程度是否满足四类桥标准；2、检测报告中桥宽数据、中心桩号与年报不一致。；2025-09-02 08:11:23由市公路建养中心驳回至县交通运输局，驳回原因：县要求驳回；</v>
          </cell>
        </row>
        <row r="18">
          <cell r="AY18" t="str">
            <v>是</v>
          </cell>
        </row>
        <row r="19">
          <cell r="J19" t="str">
            <v>S532430281L0030</v>
          </cell>
          <cell r="K19">
            <v>8.921</v>
          </cell>
          <cell r="L19">
            <v>7.1</v>
          </cell>
          <cell r="M19">
            <v>9.6</v>
          </cell>
          <cell r="N19">
            <v>5.1</v>
          </cell>
          <cell r="O19" t="str">
            <v>1*5.1</v>
          </cell>
          <cell r="P19" t="str">
            <v>小桥</v>
          </cell>
          <cell r="Q19" t="str">
            <v>整体现浇板</v>
          </cell>
          <cell r="R19" t="str">
            <v>2类</v>
          </cell>
          <cell r="S19" t="str">
            <v>20221027</v>
          </cell>
          <cell r="T19" t="str">
            <v>汽车-15级</v>
          </cell>
          <cell r="U19" t="str">
            <v>不通航</v>
          </cell>
          <cell r="V19" t="str">
            <v>S532</v>
          </cell>
          <cell r="W19" t="str">
            <v>四级</v>
          </cell>
          <cell r="X19" t="str">
            <v>河流</v>
          </cell>
          <cell r="Y19" t="str">
            <v>无防护</v>
          </cell>
          <cell r="Z19" t="str">
            <v>SA</v>
          </cell>
          <cell r="AA19" t="str">
            <v>19821209</v>
          </cell>
          <cell r="AB19" t="str">
            <v>醴陵市交通运输局</v>
          </cell>
          <cell r="AC19" t="str">
            <v>醴陵市交通运输局</v>
          </cell>
          <cell r="AD19" t="str">
            <v>二类</v>
          </cell>
          <cell r="AE19" t="str">
            <v>适应性不足桥梁（承载能力不足、通行能力不足）</v>
          </cell>
        </row>
        <row r="19">
          <cell r="AH19" t="str">
            <v>拆除重建（全桥）</v>
          </cell>
        </row>
        <row r="19">
          <cell r="AL19" t="str">
            <v>十四五</v>
          </cell>
          <cell r="AM19" t="str">
            <v>2021年第一批入库</v>
          </cell>
          <cell r="AN19" t="str">
            <v>否</v>
          </cell>
        </row>
        <row r="19">
          <cell r="AX19" t="str">
            <v>2025年第六批初审不通过项目</v>
          </cell>
          <cell r="AY19" t="str">
            <v>是</v>
          </cell>
        </row>
        <row r="19">
          <cell r="BD19" t="str">
            <v>“十四五”项目库结转桥梁</v>
          </cell>
        </row>
        <row r="20">
          <cell r="J20" t="str">
            <v>S534430223L0050</v>
          </cell>
          <cell r="K20">
            <v>22.612</v>
          </cell>
          <cell r="L20">
            <v>9.3</v>
          </cell>
          <cell r="M20">
            <v>4</v>
          </cell>
          <cell r="N20">
            <v>7.8</v>
          </cell>
          <cell r="O20" t="str">
            <v>1*7.8</v>
          </cell>
          <cell r="P20" t="str">
            <v>小桥</v>
          </cell>
          <cell r="Q20" t="str">
            <v>板拱</v>
          </cell>
          <cell r="R20" t="str">
            <v>3类</v>
          </cell>
          <cell r="S20" t="str">
            <v>20240824</v>
          </cell>
          <cell r="T20" t="str">
            <v>汽车-10级</v>
          </cell>
          <cell r="U20" t="str">
            <v>不通航</v>
          </cell>
          <cell r="V20" t="str">
            <v>S534</v>
          </cell>
          <cell r="W20" t="str">
            <v>四级</v>
          </cell>
          <cell r="X20" t="str">
            <v>河流</v>
          </cell>
          <cell r="Y20" t="str">
            <v>无防护</v>
          </cell>
          <cell r="Z20" t="str">
            <v>SA</v>
          </cell>
          <cell r="AA20" t="str">
            <v>19761210</v>
          </cell>
          <cell r="AB20" t="str">
            <v>攸县交通运输局</v>
          </cell>
          <cell r="AC20" t="str">
            <v>攸县交通运输局</v>
          </cell>
          <cell r="AD20" t="str">
            <v>四类</v>
          </cell>
          <cell r="AE20" t="str">
            <v>四类桥梁</v>
          </cell>
        </row>
        <row r="20">
          <cell r="AH20" t="str">
            <v>拆除重建（全桥）</v>
          </cell>
        </row>
        <row r="20">
          <cell r="AL20" t="str">
            <v>十四五</v>
          </cell>
          <cell r="AM20" t="str">
            <v>2025年第一批新增入库</v>
          </cell>
          <cell r="AN20" t="str">
            <v>否</v>
          </cell>
        </row>
        <row r="20">
          <cell r="AU20" t="str">
            <v>是</v>
          </cell>
          <cell r="AV20" t="str">
            <v>2025年</v>
          </cell>
          <cell r="AW20" t="str">
            <v>2025年第六批</v>
          </cell>
        </row>
        <row r="21">
          <cell r="J21" t="str">
            <v>S534430223L0040</v>
          </cell>
          <cell r="K21">
            <v>21.193</v>
          </cell>
          <cell r="L21">
            <v>12.04</v>
          </cell>
          <cell r="M21">
            <v>7</v>
          </cell>
          <cell r="N21">
            <v>8</v>
          </cell>
          <cell r="O21" t="str">
            <v>1*8</v>
          </cell>
          <cell r="P21" t="str">
            <v>小桥</v>
          </cell>
          <cell r="Q21" t="str">
            <v>板拱</v>
          </cell>
          <cell r="R21" t="str">
            <v>3类</v>
          </cell>
          <cell r="S21" t="str">
            <v>20240824</v>
          </cell>
          <cell r="T21" t="str">
            <v>汽车-10级</v>
          </cell>
          <cell r="U21" t="str">
            <v>不通航</v>
          </cell>
          <cell r="V21" t="str">
            <v>S534</v>
          </cell>
          <cell r="W21" t="str">
            <v>四级</v>
          </cell>
          <cell r="X21" t="str">
            <v>河流</v>
          </cell>
          <cell r="Y21" t="str">
            <v>无防护</v>
          </cell>
          <cell r="Z21" t="str">
            <v>无</v>
          </cell>
          <cell r="AA21" t="str">
            <v>19761210</v>
          </cell>
          <cell r="AB21" t="str">
            <v>攸县交通运输局</v>
          </cell>
          <cell r="AC21" t="str">
            <v>攸县交通运输局</v>
          </cell>
          <cell r="AD21" t="str">
            <v>四类</v>
          </cell>
          <cell r="AE21" t="str">
            <v>四类桥梁</v>
          </cell>
        </row>
        <row r="21">
          <cell r="AH21" t="str">
            <v>拆除重建（全桥）</v>
          </cell>
        </row>
        <row r="21">
          <cell r="AL21" t="str">
            <v>十四五</v>
          </cell>
          <cell r="AM21" t="str">
            <v>2025年第一批新增入库</v>
          </cell>
          <cell r="AN21" t="str">
            <v>否</v>
          </cell>
        </row>
        <row r="21">
          <cell r="AU21" t="str">
            <v>是</v>
          </cell>
          <cell r="AV21" t="str">
            <v>2025年</v>
          </cell>
          <cell r="AW21" t="str">
            <v>2025年第六批</v>
          </cell>
        </row>
        <row r="22">
          <cell r="J22" t="str">
            <v>S104430281L0160</v>
          </cell>
          <cell r="K22">
            <v>101.639</v>
          </cell>
          <cell r="L22">
            <v>13</v>
          </cell>
          <cell r="M22">
            <v>5</v>
          </cell>
          <cell r="N22">
            <v>10</v>
          </cell>
          <cell r="O22" t="str">
            <v>1*10</v>
          </cell>
          <cell r="P22" t="str">
            <v>小桥</v>
          </cell>
          <cell r="Q22" t="str">
            <v>板拱</v>
          </cell>
          <cell r="R22" t="str">
            <v>2类</v>
          </cell>
          <cell r="S22" t="str">
            <v>20240925</v>
          </cell>
          <cell r="T22" t="str">
            <v>汽车-15级</v>
          </cell>
          <cell r="U22" t="str">
            <v>不通航</v>
          </cell>
          <cell r="V22" t="str">
            <v>S104</v>
          </cell>
          <cell r="W22" t="str">
            <v>二级</v>
          </cell>
          <cell r="X22" t="str">
            <v>河流</v>
          </cell>
          <cell r="Y22" t="str">
            <v>无防护</v>
          </cell>
          <cell r="Z22" t="str">
            <v>SA</v>
          </cell>
          <cell r="AA22" t="str">
            <v>19711209</v>
          </cell>
          <cell r="AB22" t="str">
            <v>醴陵市交通运输局</v>
          </cell>
          <cell r="AC22" t="str">
            <v>醴陵市交通运输局</v>
          </cell>
          <cell r="AD22" t="str">
            <v>四类</v>
          </cell>
          <cell r="AE22" t="str">
            <v>适应性不足桥梁（承载能力不足）</v>
          </cell>
        </row>
        <row r="22">
          <cell r="AH22" t="str">
            <v>拆除重建（全桥）</v>
          </cell>
        </row>
        <row r="22">
          <cell r="AL22" t="str">
            <v>十四五</v>
          </cell>
          <cell r="AM22" t="str">
            <v>2021年第一批入库</v>
          </cell>
          <cell r="AN22" t="str">
            <v>否</v>
          </cell>
        </row>
        <row r="22">
          <cell r="AX22" t="str">
            <v>与十四五规划重复桥梁</v>
          </cell>
          <cell r="AY22" t="str">
            <v>是</v>
          </cell>
        </row>
        <row r="22">
          <cell r="BD22" t="str">
            <v>“十四五”项目库结转桥梁</v>
          </cell>
        </row>
        <row r="23">
          <cell r="J23" t="str">
            <v>S327430281L0040</v>
          </cell>
          <cell r="K23">
            <v>9.909</v>
          </cell>
          <cell r="L23">
            <v>21</v>
          </cell>
          <cell r="M23">
            <v>9.3</v>
          </cell>
          <cell r="N23">
            <v>15</v>
          </cell>
          <cell r="O23" t="str">
            <v>1*15</v>
          </cell>
          <cell r="P23" t="str">
            <v>小桥</v>
          </cell>
          <cell r="Q23" t="str">
            <v>板拱</v>
          </cell>
          <cell r="R23" t="str">
            <v>2类</v>
          </cell>
          <cell r="S23" t="str">
            <v>20221025</v>
          </cell>
          <cell r="T23" t="str">
            <v>汽车-15级</v>
          </cell>
          <cell r="U23" t="str">
            <v>不通航</v>
          </cell>
          <cell r="V23" t="str">
            <v>S327</v>
          </cell>
          <cell r="W23" t="str">
            <v>四级</v>
          </cell>
          <cell r="X23" t="str">
            <v>河流</v>
          </cell>
          <cell r="Y23" t="str">
            <v>无防护</v>
          </cell>
          <cell r="Z23" t="str">
            <v>SA</v>
          </cell>
          <cell r="AA23" t="str">
            <v>19761209</v>
          </cell>
          <cell r="AB23" t="str">
            <v>醴陵市交通运输局</v>
          </cell>
          <cell r="AC23" t="str">
            <v>醴陵市交通运输局</v>
          </cell>
          <cell r="AD23" t="str">
            <v>二类</v>
          </cell>
          <cell r="AE23" t="str">
            <v>适应性不足桥梁（承载能力不足）</v>
          </cell>
        </row>
        <row r="23">
          <cell r="AH23" t="str">
            <v>拆除重建（全桥）</v>
          </cell>
        </row>
        <row r="23">
          <cell r="AL23" t="str">
            <v>十四五</v>
          </cell>
          <cell r="AM23" t="str">
            <v>2021年第一批入库</v>
          </cell>
          <cell r="AN23" t="str">
            <v>否</v>
          </cell>
        </row>
        <row r="23">
          <cell r="AX23" t="str">
            <v>与十四五规划重复桥梁</v>
          </cell>
          <cell r="AY23" t="str">
            <v>是</v>
          </cell>
        </row>
        <row r="23">
          <cell r="BD23" t="str">
            <v>“十四五”项目库结转桥梁</v>
          </cell>
        </row>
        <row r="24">
          <cell r="J24" t="str">
            <v>S104430204L0210</v>
          </cell>
          <cell r="K24">
            <v>24.944</v>
          </cell>
          <cell r="L24">
            <v>11</v>
          </cell>
          <cell r="M24">
            <v>9</v>
          </cell>
          <cell r="N24">
            <v>7.5</v>
          </cell>
          <cell r="O24" t="str">
            <v>1*7.5</v>
          </cell>
          <cell r="P24" t="str">
            <v>小桥</v>
          </cell>
          <cell r="Q24" t="str">
            <v>板拱</v>
          </cell>
          <cell r="R24" t="str">
            <v>3类</v>
          </cell>
          <cell r="S24" t="str">
            <v>20240814</v>
          </cell>
          <cell r="T24" t="str">
            <v>低于汽车-10级</v>
          </cell>
          <cell r="U24" t="str">
            <v>不通航</v>
          </cell>
          <cell r="V24" t="str">
            <v>S104</v>
          </cell>
          <cell r="W24" t="str">
            <v>二级</v>
          </cell>
          <cell r="X24" t="str">
            <v>河流</v>
          </cell>
          <cell r="Y24" t="str">
            <v>无防护</v>
          </cell>
          <cell r="Z24" t="str">
            <v>A</v>
          </cell>
          <cell r="AA24" t="str">
            <v>19720101</v>
          </cell>
          <cell r="AB24" t="str">
            <v>株洲市城郊公路养护中心</v>
          </cell>
          <cell r="AC24" t="str">
            <v>株洲市城郊公路养护中心</v>
          </cell>
          <cell r="AD24" t="str">
            <v>二类</v>
          </cell>
          <cell r="AE24" t="str">
            <v>适应性不足桥梁（承载能力不足）</v>
          </cell>
        </row>
        <row r="24">
          <cell r="AH24" t="str">
            <v>拆除重建（全桥）</v>
          </cell>
        </row>
        <row r="24">
          <cell r="AL24" t="str">
            <v>十四五</v>
          </cell>
          <cell r="AM24" t="str">
            <v>2021年第一批入库</v>
          </cell>
          <cell r="AN24" t="str">
            <v>否</v>
          </cell>
        </row>
        <row r="24">
          <cell r="AX24" t="str">
            <v>与十四五规划重复桥梁</v>
          </cell>
          <cell r="AY24" t="str">
            <v>是</v>
          </cell>
        </row>
        <row r="24">
          <cell r="BD24" t="str">
            <v>“十四五”项目库结转桥梁</v>
          </cell>
        </row>
        <row r="25">
          <cell r="J25" t="str">
            <v>S204430281L0260</v>
          </cell>
          <cell r="K25">
            <v>113.627</v>
          </cell>
          <cell r="L25">
            <v>8</v>
          </cell>
          <cell r="M25">
            <v>10</v>
          </cell>
          <cell r="N25">
            <v>6.5</v>
          </cell>
          <cell r="O25" t="str">
            <v>1*6.5</v>
          </cell>
          <cell r="P25" t="str">
            <v>小桥</v>
          </cell>
          <cell r="Q25" t="str">
            <v>整体现浇板</v>
          </cell>
          <cell r="R25" t="str">
            <v>2类</v>
          </cell>
          <cell r="S25" t="str">
            <v>20230914</v>
          </cell>
          <cell r="T25" t="str">
            <v>公路Ⅱ级</v>
          </cell>
          <cell r="U25" t="str">
            <v>不通航</v>
          </cell>
          <cell r="V25" t="str">
            <v>S204</v>
          </cell>
          <cell r="W25" t="str">
            <v>四级</v>
          </cell>
          <cell r="X25" t="str">
            <v>河流</v>
          </cell>
          <cell r="Y25" t="str">
            <v>无防护</v>
          </cell>
          <cell r="Z25" t="str">
            <v>A</v>
          </cell>
          <cell r="AA25" t="str">
            <v>20231020</v>
          </cell>
          <cell r="AB25" t="str">
            <v>醴陵市交通事务中心</v>
          </cell>
          <cell r="AC25" t="str">
            <v>醴陵市交通运输局</v>
          </cell>
          <cell r="AD25" t="str">
            <v>三类</v>
          </cell>
          <cell r="AE25" t="str">
            <v>适应性不足桥梁（承载能力不足）</v>
          </cell>
        </row>
        <row r="25">
          <cell r="AH25" t="str">
            <v>拆除重建（全桥）</v>
          </cell>
        </row>
        <row r="25">
          <cell r="AL25" t="str">
            <v>十四五</v>
          </cell>
          <cell r="AM25" t="str">
            <v>2021年第一批入库</v>
          </cell>
          <cell r="AN25" t="str">
            <v>否</v>
          </cell>
        </row>
        <row r="25">
          <cell r="AX25" t="str">
            <v>由路线改善项目一并实施</v>
          </cell>
          <cell r="AY25" t="str">
            <v>是</v>
          </cell>
        </row>
        <row r="25">
          <cell r="BD25" t="str">
            <v>“十四五”项目库结转桥梁</v>
          </cell>
        </row>
        <row r="26">
          <cell r="J26" t="str">
            <v>S104430281L0180</v>
          </cell>
          <cell r="K26">
            <v>113.911</v>
          </cell>
          <cell r="L26">
            <v>128</v>
          </cell>
          <cell r="M26">
            <v>9.4</v>
          </cell>
          <cell r="N26">
            <v>40</v>
          </cell>
          <cell r="O26" t="str">
            <v>3*40</v>
          </cell>
          <cell r="P26" t="str">
            <v>大桥</v>
          </cell>
          <cell r="Q26" t="str">
            <v>刚架拱</v>
          </cell>
          <cell r="R26" t="str">
            <v>2类</v>
          </cell>
          <cell r="S26" t="str">
            <v>20240925</v>
          </cell>
          <cell r="T26" t="str">
            <v>汽车-15级</v>
          </cell>
          <cell r="U26" t="str">
            <v>不通航</v>
          </cell>
          <cell r="V26" t="str">
            <v>S104</v>
          </cell>
          <cell r="W26" t="str">
            <v>四级</v>
          </cell>
          <cell r="X26" t="str">
            <v>河流</v>
          </cell>
          <cell r="Y26" t="str">
            <v>无防护</v>
          </cell>
          <cell r="Z26" t="str">
            <v>SA</v>
          </cell>
          <cell r="AA26" t="str">
            <v>19921021</v>
          </cell>
          <cell r="AB26" t="str">
            <v>醴陵市交通运输局</v>
          </cell>
          <cell r="AC26" t="str">
            <v>醴陵市交通运输局</v>
          </cell>
          <cell r="AD26" t="str">
            <v>三类</v>
          </cell>
          <cell r="AE26" t="str">
            <v>结构存在缺陷桥梁</v>
          </cell>
        </row>
        <row r="26">
          <cell r="AH26" t="str">
            <v>加固改造</v>
          </cell>
        </row>
        <row r="26">
          <cell r="AL26" t="str">
            <v>十四五</v>
          </cell>
          <cell r="AM26" t="str">
            <v>2021年第一批入库</v>
          </cell>
          <cell r="AN26" t="str">
            <v>否</v>
          </cell>
        </row>
        <row r="26">
          <cell r="AX26" t="str">
            <v>与十四五规划重复桥梁</v>
          </cell>
          <cell r="AY26" t="str">
            <v>是</v>
          </cell>
        </row>
        <row r="26">
          <cell r="BD26" t="str">
            <v>“十四五”项目库结转桥梁</v>
          </cell>
        </row>
        <row r="27">
          <cell r="J27" t="str">
            <v>S204430281L0888</v>
          </cell>
          <cell r="K27">
            <v>108.078</v>
          </cell>
          <cell r="L27">
            <v>8.5</v>
          </cell>
          <cell r="M27">
            <v>10</v>
          </cell>
          <cell r="N27">
            <v>6</v>
          </cell>
          <cell r="O27" t="str">
            <v>1*6</v>
          </cell>
          <cell r="P27" t="str">
            <v>小桥</v>
          </cell>
          <cell r="Q27" t="str">
            <v>整体现浇板</v>
          </cell>
          <cell r="R27" t="str">
            <v>2类</v>
          </cell>
          <cell r="S27" t="str">
            <v>20221022</v>
          </cell>
          <cell r="T27" t="str">
            <v>公路Ⅱ级</v>
          </cell>
          <cell r="U27" t="str">
            <v>不通航</v>
          </cell>
          <cell r="V27" t="str">
            <v>S204</v>
          </cell>
          <cell r="W27" t="str">
            <v>四级</v>
          </cell>
          <cell r="X27" t="str">
            <v>河流</v>
          </cell>
          <cell r="Y27" t="str">
            <v>无防护</v>
          </cell>
          <cell r="Z27" t="str">
            <v>A</v>
          </cell>
          <cell r="AA27" t="str">
            <v>20221020</v>
          </cell>
          <cell r="AB27" t="str">
            <v>醴陵市交通事务中心</v>
          </cell>
          <cell r="AC27" t="str">
            <v>醴陵市交通运输局</v>
          </cell>
          <cell r="AD27" t="str">
            <v>三类</v>
          </cell>
          <cell r="AE27" t="str">
            <v>适应性不足桥梁（承载能力不足）</v>
          </cell>
        </row>
        <row r="27">
          <cell r="AH27" t="str">
            <v>拆除重建（全桥）</v>
          </cell>
        </row>
        <row r="27">
          <cell r="AL27" t="str">
            <v>十四五</v>
          </cell>
          <cell r="AM27" t="str">
            <v>2021年第一批入库</v>
          </cell>
          <cell r="AN27" t="str">
            <v>否</v>
          </cell>
        </row>
        <row r="27">
          <cell r="AX27" t="str">
            <v>与十四五规划重复桥梁</v>
          </cell>
          <cell r="AY27" t="str">
            <v>是</v>
          </cell>
        </row>
        <row r="27">
          <cell r="BD27" t="str">
            <v>“十四五”项目库结转桥梁</v>
          </cell>
        </row>
        <row r="28">
          <cell r="J28" t="str">
            <v>S204430281L0350</v>
          </cell>
          <cell r="K28">
            <v>174.567</v>
          </cell>
          <cell r="L28">
            <v>8</v>
          </cell>
          <cell r="M28">
            <v>6.2</v>
          </cell>
          <cell r="N28">
            <v>6</v>
          </cell>
          <cell r="O28" t="str">
            <v>1*6</v>
          </cell>
          <cell r="P28" t="str">
            <v>小桥</v>
          </cell>
          <cell r="Q28" t="str">
            <v>板拱</v>
          </cell>
          <cell r="R28" t="str">
            <v>3类</v>
          </cell>
          <cell r="S28" t="str">
            <v>20240922</v>
          </cell>
          <cell r="T28" t="str">
            <v>汽车-15级</v>
          </cell>
          <cell r="U28" t="str">
            <v>不通航</v>
          </cell>
          <cell r="V28" t="str">
            <v>S204</v>
          </cell>
          <cell r="W28" t="str">
            <v>三级</v>
          </cell>
          <cell r="X28" t="str">
            <v>河流</v>
          </cell>
          <cell r="Y28" t="str">
            <v>无防护</v>
          </cell>
          <cell r="Z28" t="str">
            <v>SA</v>
          </cell>
          <cell r="AA28" t="str">
            <v>19721021</v>
          </cell>
          <cell r="AB28" t="str">
            <v>醴陵市交通运输局</v>
          </cell>
          <cell r="AC28" t="str">
            <v>醴陵市交通运输局</v>
          </cell>
          <cell r="AD28" t="str">
            <v>二类</v>
          </cell>
          <cell r="AE28" t="str">
            <v>适应性不足桥梁（承载能力不足）</v>
          </cell>
        </row>
        <row r="28">
          <cell r="AH28" t="str">
            <v>拆除重建（全桥）</v>
          </cell>
        </row>
        <row r="28">
          <cell r="AL28" t="str">
            <v>十四五</v>
          </cell>
          <cell r="AM28" t="str">
            <v>2021年第一批入库</v>
          </cell>
          <cell r="AN28" t="str">
            <v>否</v>
          </cell>
        </row>
        <row r="28">
          <cell r="AX28" t="str">
            <v>与十四五规划重复桥梁</v>
          </cell>
          <cell r="AY28" t="str">
            <v>是</v>
          </cell>
        </row>
        <row r="28">
          <cell r="BD28" t="str">
            <v>“十四五”项目库结转桥梁</v>
          </cell>
        </row>
        <row r="29">
          <cell r="J29" t="str">
            <v>S327430281L0030</v>
          </cell>
          <cell r="K29">
            <v>9.193</v>
          </cell>
          <cell r="L29">
            <v>60</v>
          </cell>
          <cell r="M29">
            <v>8.5</v>
          </cell>
          <cell r="N29">
            <v>20</v>
          </cell>
          <cell r="O29" t="str">
            <v>2*20</v>
          </cell>
          <cell r="P29" t="str">
            <v>中桥</v>
          </cell>
          <cell r="Q29" t="str">
            <v>箱形梁</v>
          </cell>
          <cell r="R29" t="str">
            <v>2类</v>
          </cell>
          <cell r="S29" t="str">
            <v>20221025</v>
          </cell>
          <cell r="T29" t="str">
            <v>汽车-15级</v>
          </cell>
          <cell r="U29" t="str">
            <v>不通航</v>
          </cell>
          <cell r="V29" t="str">
            <v>S327</v>
          </cell>
          <cell r="W29" t="str">
            <v>四级</v>
          </cell>
          <cell r="X29" t="str">
            <v>河流</v>
          </cell>
          <cell r="Y29" t="str">
            <v>无防护</v>
          </cell>
          <cell r="Z29" t="str">
            <v>SA</v>
          </cell>
          <cell r="AA29" t="str">
            <v>19761021</v>
          </cell>
          <cell r="AB29" t="str">
            <v>醴陵市交通运输局</v>
          </cell>
          <cell r="AC29" t="str">
            <v>醴陵市交通运输局</v>
          </cell>
          <cell r="AD29" t="str">
            <v>二类</v>
          </cell>
          <cell r="AE29" t="str">
            <v>适应性不足桥梁（承载能力不足、通行能力不足）</v>
          </cell>
        </row>
        <row r="29">
          <cell r="AH29" t="str">
            <v>加固改造</v>
          </cell>
        </row>
        <row r="29">
          <cell r="AL29" t="str">
            <v>十四五</v>
          </cell>
          <cell r="AM29" t="str">
            <v>2021年第一批入库</v>
          </cell>
          <cell r="AN29" t="str">
            <v>否</v>
          </cell>
        </row>
        <row r="29">
          <cell r="AX29" t="str">
            <v>市州反馈由高速管养，年报未更新</v>
          </cell>
          <cell r="AY29" t="str">
            <v>是</v>
          </cell>
        </row>
        <row r="29">
          <cell r="BD29" t="str">
            <v>“十四五”项目库结转桥梁</v>
          </cell>
        </row>
        <row r="30">
          <cell r="J30" t="str">
            <v>S327430281L0020</v>
          </cell>
          <cell r="K30">
            <v>7.227</v>
          </cell>
          <cell r="L30">
            <v>145</v>
          </cell>
          <cell r="M30">
            <v>7</v>
          </cell>
          <cell r="N30">
            <v>20</v>
          </cell>
          <cell r="O30" t="str">
            <v>7*20</v>
          </cell>
          <cell r="P30" t="str">
            <v>大桥</v>
          </cell>
          <cell r="Q30" t="str">
            <v>空心板梁</v>
          </cell>
          <cell r="R30" t="str">
            <v>2类</v>
          </cell>
          <cell r="S30" t="str">
            <v>2022 1025</v>
          </cell>
          <cell r="T30" t="str">
            <v>汽车-15级</v>
          </cell>
          <cell r="U30" t="str">
            <v>不通航</v>
          </cell>
          <cell r="V30" t="str">
            <v>S327</v>
          </cell>
          <cell r="W30" t="str">
            <v>四级</v>
          </cell>
          <cell r="X30" t="str">
            <v>河流</v>
          </cell>
          <cell r="Y30" t="str">
            <v>无防护</v>
          </cell>
          <cell r="Z30" t="str">
            <v>SA</v>
          </cell>
          <cell r="AA30" t="str">
            <v>1976 1021</v>
          </cell>
        </row>
        <row r="30">
          <cell r="AD30" t="str">
            <v>一类</v>
          </cell>
          <cell r="AE30" t="str">
            <v>适应性不足桥梁（承载能力不足）</v>
          </cell>
        </row>
        <row r="30">
          <cell r="AH30" t="str">
            <v>加固改造</v>
          </cell>
        </row>
        <row r="30">
          <cell r="AL30" t="str">
            <v>十四五</v>
          </cell>
          <cell r="AM30" t="str">
            <v>2021年第一批入库</v>
          </cell>
        </row>
        <row r="30">
          <cell r="AX30" t="str">
            <v>十四五规划项目：S331醴陵屏山至黄沙(S327线0.000-11.561)</v>
          </cell>
          <cell r="AY30" t="str">
            <v>是</v>
          </cell>
        </row>
        <row r="30">
          <cell r="BD30" t="str">
            <v>“十四五”项目库结转桥梁</v>
          </cell>
        </row>
        <row r="31">
          <cell r="J31" t="str">
            <v>S532430281L0020</v>
          </cell>
          <cell r="K31">
            <v>6.431</v>
          </cell>
          <cell r="L31">
            <v>126</v>
          </cell>
          <cell r="M31">
            <v>8</v>
          </cell>
          <cell r="N31">
            <v>20</v>
          </cell>
          <cell r="O31" t="str">
            <v>6*20</v>
          </cell>
          <cell r="P31" t="str">
            <v>大桥</v>
          </cell>
          <cell r="Q31" t="str">
            <v>空心板梁</v>
          </cell>
          <cell r="R31" t="str">
            <v>2类</v>
          </cell>
          <cell r="S31" t="str">
            <v>2022 1017</v>
          </cell>
          <cell r="T31" t="str">
            <v>汽车-15级</v>
          </cell>
          <cell r="U31" t="str">
            <v>不通航</v>
          </cell>
          <cell r="V31" t="str">
            <v>S532</v>
          </cell>
          <cell r="W31" t="str">
            <v>四级</v>
          </cell>
          <cell r="X31" t="str">
            <v>河流</v>
          </cell>
          <cell r="Y31" t="str">
            <v>无防护</v>
          </cell>
          <cell r="Z31" t="str">
            <v>SA</v>
          </cell>
          <cell r="AA31" t="str">
            <v>1975 1209</v>
          </cell>
        </row>
        <row r="31">
          <cell r="AD31" t="str">
            <v>一类</v>
          </cell>
          <cell r="AE31" t="str">
            <v>适应性不足桥梁（承载能力不足）</v>
          </cell>
        </row>
        <row r="31">
          <cell r="AH31" t="str">
            <v>加固改造</v>
          </cell>
        </row>
        <row r="31">
          <cell r="AL31" t="str">
            <v>十四五</v>
          </cell>
          <cell r="AM31" t="str">
            <v>2021年第一批入库</v>
          </cell>
        </row>
        <row r="31">
          <cell r="AX31" t="str">
            <v>已自行处治，拟出库</v>
          </cell>
          <cell r="AY31" t="str">
            <v>是</v>
          </cell>
        </row>
        <row r="31">
          <cell r="BD31" t="str">
            <v>“十四五”项目库结转桥梁</v>
          </cell>
        </row>
        <row r="32">
          <cell r="J32" t="str">
            <v>S330430381L0290</v>
          </cell>
          <cell r="K32">
            <v>189.875</v>
          </cell>
          <cell r="L32">
            <v>50</v>
          </cell>
          <cell r="M32">
            <v>8</v>
          </cell>
          <cell r="N32">
            <v>20</v>
          </cell>
          <cell r="O32" t="str">
            <v>2*20</v>
          </cell>
          <cell r="P32" t="str">
            <v>中桥</v>
          </cell>
          <cell r="Q32" t="str">
            <v>双曲拱</v>
          </cell>
          <cell r="R32" t="str">
            <v>二类</v>
          </cell>
          <cell r="S32" t="str">
            <v>2022 
0828</v>
          </cell>
          <cell r="T32" t="str">
            <v>汽车-15级</v>
          </cell>
          <cell r="U32" t="str">
            <v>不通航</v>
          </cell>
          <cell r="V32" t="str">
            <v>S330</v>
          </cell>
          <cell r="W32" t="str">
            <v>二级</v>
          </cell>
          <cell r="X32" t="str">
            <v>河流</v>
          </cell>
          <cell r="Y32" t="str">
            <v>无防护</v>
          </cell>
          <cell r="Z32" t="str">
            <v>SS</v>
          </cell>
          <cell r="AA32" t="str">
            <v>1972 
1220</v>
          </cell>
          <cell r="AB32" t="str">
            <v>湘潭市公路养护中心</v>
          </cell>
          <cell r="AC32" t="str">
            <v>湘乡市交通运输局</v>
          </cell>
          <cell r="AD32" t="str">
            <v>三类</v>
          </cell>
          <cell r="AE32" t="str">
            <v>亟需改造的三类桥梁;结构存在缺陷桥梁（轻型少筋桥梁）</v>
          </cell>
          <cell r="AF32" t="str">
            <v>上部承重结构,桥面系</v>
          </cell>
          <cell r="AG32" t="str">
            <v>1、本桥为双曲拱桥，结构存在缺陷，且承载能力无法满足现行规范要求；2、拱肋存在剥落露筋，拱波存在纵向裂缝，腹拱存在灰缝脱落、渗水现象；3、桥面铺装磨损严重，并在桥头位置出现局部脱空</v>
          </cell>
          <cell r="AH32" t="str">
            <v>拆除重建（全桥）</v>
          </cell>
          <cell r="AI32">
            <v>255</v>
          </cell>
          <cell r="AJ32" t="str">
            <v>未开工</v>
          </cell>
          <cell r="AK32">
            <v>2026</v>
          </cell>
          <cell r="AL32" t="str">
            <v>十五五</v>
          </cell>
          <cell r="AM32" t="str">
            <v>2026年第一批</v>
          </cell>
          <cell r="AN32" t="str">
            <v>否</v>
          </cell>
          <cell r="AO32" t="str">
            <v>否</v>
          </cell>
          <cell r="AP32" t="str">
            <v>否</v>
          </cell>
          <cell r="AQ32" t="str">
            <v>否</v>
          </cell>
          <cell r="AR32" t="str">
            <v>否</v>
          </cell>
          <cell r="AS32" t="str">
            <v>省公路事务中心</v>
          </cell>
        </row>
        <row r="32">
          <cell r="AY32" t="str">
            <v>是</v>
          </cell>
        </row>
        <row r="33">
          <cell r="J33" t="str">
            <v>S329430321L0170</v>
          </cell>
          <cell r="K33">
            <v>90.246</v>
          </cell>
          <cell r="L33">
            <v>12</v>
          </cell>
          <cell r="M33">
            <v>10</v>
          </cell>
          <cell r="N33">
            <v>6</v>
          </cell>
          <cell r="O33" t="str">
            <v>1*6</v>
          </cell>
          <cell r="P33" t="str">
            <v>小桥</v>
          </cell>
          <cell r="Q33" t="str">
            <v>板拱</v>
          </cell>
          <cell r="R33" t="str">
            <v>3类</v>
          </cell>
          <cell r="S33" t="str">
            <v>20241017</v>
          </cell>
          <cell r="T33" t="str">
            <v>汽车-13级</v>
          </cell>
          <cell r="U33" t="str">
            <v>不通航</v>
          </cell>
          <cell r="V33" t="str">
            <v>S329</v>
          </cell>
          <cell r="W33" t="str">
            <v>四级</v>
          </cell>
          <cell r="X33" t="str">
            <v>水渠</v>
          </cell>
          <cell r="Y33" t="str">
            <v>无防护</v>
          </cell>
          <cell r="Z33" t="str">
            <v>SA</v>
          </cell>
          <cell r="AA33" t="str">
            <v>19951010</v>
          </cell>
          <cell r="AB33" t="str">
            <v>湘潭县交通运输局</v>
          </cell>
          <cell r="AC33" t="str">
            <v>湘潭县交通运输局</v>
          </cell>
          <cell r="AD33" t="str">
            <v>四类</v>
          </cell>
          <cell r="AE33" t="str">
            <v>四类桥梁</v>
          </cell>
        </row>
        <row r="33">
          <cell r="AH33" t="str">
            <v>拆除重建（全桥）</v>
          </cell>
        </row>
        <row r="33">
          <cell r="AL33" t="str">
            <v>十四五</v>
          </cell>
          <cell r="AM33" t="str">
            <v>2025年第一批新增入库</v>
          </cell>
          <cell r="AN33" t="str">
            <v>否</v>
          </cell>
        </row>
        <row r="33">
          <cell r="AU33" t="str">
            <v>是</v>
          </cell>
          <cell r="AV33" t="str">
            <v>2025年</v>
          </cell>
          <cell r="AW33" t="str">
            <v>2025年第六批</v>
          </cell>
        </row>
        <row r="34">
          <cell r="J34" t="str">
            <v>G320430381L0170</v>
          </cell>
          <cell r="K34">
            <v>1268.162</v>
          </cell>
          <cell r="L34">
            <v>306.24</v>
          </cell>
          <cell r="M34">
            <v>13</v>
          </cell>
          <cell r="N34">
            <v>50</v>
          </cell>
          <cell r="O34" t="str">
            <v>2*30+2*50+4*30+1*20</v>
          </cell>
          <cell r="P34" t="str">
            <v>大桥</v>
          </cell>
          <cell r="Q34" t="str">
            <v>连续箱梁</v>
          </cell>
          <cell r="R34" t="str">
            <v>2类</v>
          </cell>
          <cell r="S34" t="str">
            <v>20230426</v>
          </cell>
          <cell r="T34" t="str">
            <v>汽车-20级</v>
          </cell>
          <cell r="U34" t="str">
            <v>七级</v>
          </cell>
          <cell r="V34" t="str">
            <v>G320</v>
          </cell>
          <cell r="W34" t="str">
            <v>二级</v>
          </cell>
          <cell r="X34" t="str">
            <v>河流</v>
          </cell>
          <cell r="Y34" t="str">
            <v>无防护</v>
          </cell>
          <cell r="Z34" t="str">
            <v>A</v>
          </cell>
          <cell r="AA34" t="str">
            <v>19991001</v>
          </cell>
          <cell r="AB34" t="str">
            <v>湘乡市公路建设养护中心</v>
          </cell>
          <cell r="AC34" t="str">
            <v>湘乡市交通运输局</v>
          </cell>
          <cell r="AD34" t="str">
            <v>四类</v>
          </cell>
          <cell r="AE34" t="str">
            <v>四类桥梁</v>
          </cell>
        </row>
        <row r="34">
          <cell r="AH34" t="str">
            <v>加固改造</v>
          </cell>
        </row>
        <row r="34">
          <cell r="AL34" t="str">
            <v>十四五</v>
          </cell>
          <cell r="AM34" t="str">
            <v>2025年第一批新增入库</v>
          </cell>
          <cell r="AN34" t="str">
            <v>否</v>
          </cell>
        </row>
        <row r="34">
          <cell r="AY34" t="str">
            <v>是</v>
          </cell>
          <cell r="AZ34" t="str">
            <v>是</v>
          </cell>
        </row>
        <row r="35">
          <cell r="J35" t="str">
            <v>S327430381L0170</v>
          </cell>
          <cell r="K35">
            <v>156.249</v>
          </cell>
          <cell r="L35">
            <v>22</v>
          </cell>
          <cell r="M35">
            <v>4.5</v>
          </cell>
          <cell r="N35">
            <v>10</v>
          </cell>
          <cell r="O35" t="str">
            <v>1*10</v>
          </cell>
          <cell r="P35" t="str">
            <v>小桥</v>
          </cell>
          <cell r="Q35" t="str">
            <v>板拱</v>
          </cell>
          <cell r="R35" t="str">
            <v>3类</v>
          </cell>
          <cell r="S35" t="str">
            <v>20240817</v>
          </cell>
          <cell r="T35" t="str">
            <v>公路Ⅱ级</v>
          </cell>
          <cell r="U35" t="str">
            <v>不通航</v>
          </cell>
          <cell r="V35" t="str">
            <v>S327</v>
          </cell>
          <cell r="W35" t="str">
            <v>四级</v>
          </cell>
          <cell r="X35" t="str">
            <v>沟壑</v>
          </cell>
          <cell r="Y35" t="str">
            <v>无防护</v>
          </cell>
          <cell r="Z35" t="str">
            <v>B</v>
          </cell>
          <cell r="AA35" t="str">
            <v>20091220</v>
          </cell>
          <cell r="AB35" t="str">
            <v>湘乡市公路建设养护中心</v>
          </cell>
          <cell r="AC35" t="str">
            <v>湘乡市交通运输局</v>
          </cell>
          <cell r="AD35" t="str">
            <v>四类</v>
          </cell>
          <cell r="AE35" t="str">
            <v>四类桥梁、适应性不足桥梁（通行能力不足）</v>
          </cell>
        </row>
        <row r="35">
          <cell r="AH35" t="str">
            <v>拆除重建（全桥）</v>
          </cell>
        </row>
        <row r="35">
          <cell r="AL35" t="str">
            <v>十四五</v>
          </cell>
          <cell r="AM35" t="str">
            <v>2025年第一批新增入库</v>
          </cell>
          <cell r="AN35" t="str">
            <v>否</v>
          </cell>
        </row>
        <row r="35">
          <cell r="AY35" t="str">
            <v>是</v>
          </cell>
        </row>
        <row r="36">
          <cell r="J36" t="str">
            <v>S219430421L0330</v>
          </cell>
          <cell r="K36">
            <v>158.493</v>
          </cell>
          <cell r="L36">
            <v>8</v>
          </cell>
          <cell r="M36">
            <v>7</v>
          </cell>
          <cell r="N36">
            <v>5</v>
          </cell>
          <cell r="O36" t="str">
            <v>1*5</v>
          </cell>
          <cell r="P36" t="str">
            <v>小桥</v>
          </cell>
          <cell r="Q36" t="str">
            <v>整体现浇板</v>
          </cell>
          <cell r="R36" t="str">
            <v>三类</v>
          </cell>
          <cell r="S36" t="str">
            <v>2024 
0627</v>
          </cell>
          <cell r="T36" t="str">
            <v>汽车-20级</v>
          </cell>
          <cell r="U36" t="str">
            <v>不通航</v>
          </cell>
          <cell r="V36" t="str">
            <v>S219</v>
          </cell>
          <cell r="W36" t="str">
            <v>四级</v>
          </cell>
          <cell r="X36" t="str">
            <v>河流</v>
          </cell>
          <cell r="Y36" t="str">
            <v>无防护</v>
          </cell>
          <cell r="Z36" t="str">
            <v>B</v>
          </cell>
          <cell r="AA36" t="str">
            <v>1978 
1215</v>
          </cell>
          <cell r="AB36" t="str">
            <v>衡阳县公路建设养护中心（农村公路）</v>
          </cell>
          <cell r="AC36" t="str">
            <v>衡阳县交通运输局</v>
          </cell>
          <cell r="AD36" t="str">
            <v>四类</v>
          </cell>
          <cell r="AE36" t="str">
            <v>四类桥梁</v>
          </cell>
          <cell r="AF36" t="str">
            <v>上部承重结构,桥墩、桥台,桥面系</v>
          </cell>
          <cell r="AG36" t="str">
            <v>1、板底 1 处锈胀露筋，面积 0.09m2，1 处空洞、孔洞，面积 5.00m2，1-1#～1-10#空心板混凝土均碳化粉化。2、台身主要病害为：1 条竖向裂缝，长度1.00m，宽度 2.00mm，1 条斜向裂缝，长度 1.50m，宽度 2.00mm。3、桥面铺装主要病害为：1 处破损、露骨，面积 3.00m2。</v>
          </cell>
          <cell r="AH36" t="str">
            <v>拆除重建（全桥）</v>
          </cell>
          <cell r="AI36">
            <v>100</v>
          </cell>
          <cell r="AJ36" t="str">
            <v>未开工</v>
          </cell>
          <cell r="AK36">
            <v>2026</v>
          </cell>
          <cell r="AL36" t="str">
            <v>十五五</v>
          </cell>
          <cell r="AM36" t="str">
            <v>2026年第一批</v>
          </cell>
          <cell r="AN36" t="str">
            <v>否</v>
          </cell>
          <cell r="AO36" t="str">
            <v>否</v>
          </cell>
          <cell r="AP36" t="str">
            <v>否</v>
          </cell>
          <cell r="AQ36" t="str">
            <v>否</v>
          </cell>
          <cell r="AR36" t="str">
            <v>十四五规划项目：S219衡阳县岣嵝至蒸湘呆鹰岭(S219线132.926-182.588)</v>
          </cell>
          <cell r="AS36" t="str">
            <v>省公路事务中心</v>
          </cell>
          <cell r="AT36" t="str">
            <v>2025-08-07 08:51:20由市交通运输局驳回至县公路建养中心，驳回原因：信息修改；2025-08-11 08:10:33由市公路建养中心驳回至县公路建养中心，驳回原因：检测报告桥梁宽度和年报不一致；2025-09-01 17:10:26由省公路事务中心驳回至县公路建养中心，驳回原因：1、按专家意见修改评审后技术状况；2、按专家意见修改入库原因。3、完善检测报告，补充交通管制措施资料；</v>
          </cell>
        </row>
        <row r="36">
          <cell r="AY36" t="str">
            <v>是</v>
          </cell>
        </row>
        <row r="37">
          <cell r="J37" t="str">
            <v>S219430421L0350</v>
          </cell>
          <cell r="K37">
            <v>162.567</v>
          </cell>
          <cell r="L37">
            <v>7</v>
          </cell>
          <cell r="M37">
            <v>6</v>
          </cell>
          <cell r="N37">
            <v>5</v>
          </cell>
          <cell r="O37" t="str">
            <v>1*5</v>
          </cell>
          <cell r="P37" t="str">
            <v>小桥</v>
          </cell>
          <cell r="Q37" t="str">
            <v>板拱</v>
          </cell>
          <cell r="R37" t="str">
            <v>三类</v>
          </cell>
          <cell r="S37" t="str">
            <v>2024 
0626</v>
          </cell>
          <cell r="T37" t="str">
            <v>汽车-20级</v>
          </cell>
          <cell r="U37" t="str">
            <v>不通航</v>
          </cell>
          <cell r="V37" t="str">
            <v>S219</v>
          </cell>
          <cell r="W37" t="str">
            <v>四级</v>
          </cell>
          <cell r="X37" t="str">
            <v>河流</v>
          </cell>
          <cell r="Y37" t="str">
            <v>无防护</v>
          </cell>
          <cell r="Z37" t="str">
            <v>B</v>
          </cell>
          <cell r="AA37" t="str">
            <v>1977 
1206</v>
          </cell>
          <cell r="AB37" t="str">
            <v>衡阳县公路建设养护中心（农村公路）</v>
          </cell>
          <cell r="AC37" t="str">
            <v>衡阳县交通运输局</v>
          </cell>
          <cell r="AD37" t="str">
            <v>三类</v>
          </cell>
          <cell r="AE37" t="str">
            <v>亟需改造的三类桥梁</v>
          </cell>
          <cell r="AF37" t="str">
            <v>基础,桥面系</v>
          </cell>
          <cell r="AG37" t="str">
            <v>1、桥面铺装破损坑槽；2、墩台基础冲刷、淘空</v>
          </cell>
          <cell r="AH37" t="str">
            <v>加固改造</v>
          </cell>
          <cell r="AI37">
            <v>41.8</v>
          </cell>
          <cell r="AJ37" t="str">
            <v>未开工</v>
          </cell>
          <cell r="AK37">
            <v>2026</v>
          </cell>
          <cell r="AL37" t="str">
            <v>十五五</v>
          </cell>
          <cell r="AM37" t="str">
            <v>2026年第一批</v>
          </cell>
          <cell r="AN37" t="str">
            <v>否</v>
          </cell>
          <cell r="AO37" t="str">
            <v>否</v>
          </cell>
          <cell r="AP37" t="str">
            <v>否</v>
          </cell>
          <cell r="AQ37" t="str">
            <v>否</v>
          </cell>
          <cell r="AR37" t="str">
            <v>十四五规划项目：S219衡阳县岣嵝至蒸湘呆鹰岭(S219线132.926-182.588)</v>
          </cell>
          <cell r="AS37" t="str">
            <v>省公路事务中心</v>
          </cell>
          <cell r="AT37" t="str">
            <v>2025-08-07 08:51:20由市交通运输局驳回至县公路建养中心，驳回原因：信息修改；2025-08-11 08:10:33由市公路建养中心驳回至县公路建养中心，驳回原因：检测报告桥梁宽度和年报不一致；2025-09-01 17:10:47由省公路事务中心驳回至县公路建养中心，驳回原因：1、按专家意见修改改造方案；</v>
          </cell>
        </row>
        <row r="37">
          <cell r="AY37" t="str">
            <v>是</v>
          </cell>
        </row>
        <row r="38">
          <cell r="J38" t="str">
            <v>G107430481L1390</v>
          </cell>
          <cell r="K38">
            <v>1956.241</v>
          </cell>
          <cell r="L38">
            <v>41.35</v>
          </cell>
          <cell r="M38">
            <v>12</v>
          </cell>
          <cell r="N38">
            <v>35</v>
          </cell>
          <cell r="O38" t="str">
            <v>1*35</v>
          </cell>
          <cell r="P38" t="str">
            <v>中桥</v>
          </cell>
          <cell r="Q38" t="str">
            <v>T梁</v>
          </cell>
          <cell r="R38" t="str">
            <v>三类</v>
          </cell>
          <cell r="S38" t="str">
            <v>2024 
0826</v>
          </cell>
          <cell r="T38" t="str">
            <v>汽车-20级</v>
          </cell>
          <cell r="U38" t="str">
            <v>不通航</v>
          </cell>
          <cell r="V38" t="str">
            <v>G107</v>
          </cell>
          <cell r="W38" t="str">
            <v>二级</v>
          </cell>
          <cell r="X38" t="str">
            <v>沟壑</v>
          </cell>
          <cell r="Y38" t="str">
            <v>无防护</v>
          </cell>
          <cell r="Z38" t="str">
            <v>A</v>
          </cell>
          <cell r="AA38" t="str">
            <v>1985 
0620</v>
          </cell>
          <cell r="AB38" t="str">
            <v>耒阳市公路建设养护中心</v>
          </cell>
          <cell r="AC38" t="str">
            <v>耒阳市交通运输局</v>
          </cell>
          <cell r="AD38" t="str">
            <v>三类</v>
          </cell>
          <cell r="AE38" t="str">
            <v>亟需改造的三类桥梁；适应性不足桥梁（通行能力）</v>
          </cell>
          <cell r="AF38" t="str">
            <v>上部承重结构</v>
          </cell>
          <cell r="AG38" t="str">
            <v>主梁病害主要为混凝土剥落；共 9 处剥落，面积共计 1.19m；人行道横梁破损锈胀、漏筋、混凝土掉落严重，有掉落风险。横隔板病害主要为混凝土剥落；共 1 处剥落，面积共计 0.02m2#、3#、5#主梁翼缘板混凝土保护层脱落，钢筋裸露、锈蚀、混凝土大面积脱落。支座病害主要为钢支座组件或功能缺陷，支座锈蚀；伸缩缝槽口堵塞、卡死，不能自由变形；0#、1#桥台渗水严重，排水不畅，混凝土碳化。</v>
          </cell>
          <cell r="AH38" t="str">
            <v>加固改造</v>
          </cell>
          <cell r="AI38">
            <v>480</v>
          </cell>
          <cell r="AJ38" t="str">
            <v>未开工</v>
          </cell>
          <cell r="AK38">
            <v>2027</v>
          </cell>
          <cell r="AL38" t="str">
            <v>十五五</v>
          </cell>
          <cell r="AM38" t="str">
            <v>2026年第一批</v>
          </cell>
          <cell r="AN38" t="str">
            <v>否</v>
          </cell>
          <cell r="AO38" t="str">
            <v>否</v>
          </cell>
          <cell r="AP38" t="str">
            <v>否</v>
          </cell>
          <cell r="AQ38" t="str">
            <v>否</v>
          </cell>
          <cell r="AR38" t="str">
            <v>十四五规划项目：G107耒阳绕城公路(G107线1942.278-1964.914)</v>
          </cell>
          <cell r="AS38" t="str">
            <v>省公路事务中心</v>
          </cell>
          <cell r="AT38" t="str">
            <v>2025-07-24 09:04:05由省公路事务中心驳回至县公路建养中心，驳回原因：1.检测报告未盖章；2.检测报告为3类，应该选“亟需改造的三类桥梁”需修改入库类别；3.检测报告中桥长、桥宽数据与年报不一致；4.检测报告不能佐证适应性不足，且改造方案不合理，建议修改。5.主要病害描述过于简单。；2025-09-01 17:09:49由省公路事务中心驳回至县公路建养中心，驳回原因：1、详细补充申报表桥梁主要病害；2、按专家意见修改改造方案；</v>
          </cell>
        </row>
        <row r="38">
          <cell r="AY38" t="str">
            <v>否</v>
          </cell>
        </row>
        <row r="39">
          <cell r="J39" t="str">
            <v>G356430481L0170</v>
          </cell>
          <cell r="K39">
            <v>1078.158</v>
          </cell>
          <cell r="L39">
            <v>11.5</v>
          </cell>
          <cell r="M39">
            <v>13</v>
          </cell>
          <cell r="N39">
            <v>10</v>
          </cell>
          <cell r="O39" t="str">
            <v>1*10</v>
          </cell>
          <cell r="P39" t="str">
            <v>小桥</v>
          </cell>
          <cell r="Q39" t="str">
            <v>板拱</v>
          </cell>
          <cell r="R39" t="str">
            <v>三类</v>
          </cell>
          <cell r="S39" t="str">
            <v>2024 
0906</v>
          </cell>
          <cell r="T39" t="str">
            <v>汽车-20级</v>
          </cell>
          <cell r="U39" t="str">
            <v>不通航</v>
          </cell>
          <cell r="V39" t="str">
            <v>G356</v>
          </cell>
          <cell r="W39" t="str">
            <v>二级</v>
          </cell>
          <cell r="X39" t="str">
            <v>沟壑</v>
          </cell>
          <cell r="Y39" t="str">
            <v>无防护</v>
          </cell>
          <cell r="Z39" t="str">
            <v>A</v>
          </cell>
          <cell r="AA39" t="str">
            <v>1964 
0101</v>
          </cell>
          <cell r="AB39" t="str">
            <v>耒阳市公路建设养护中心</v>
          </cell>
          <cell r="AC39" t="str">
            <v>耒阳市交通运输局</v>
          </cell>
          <cell r="AD39" t="str">
            <v>三类</v>
          </cell>
          <cell r="AE39" t="str">
            <v>亟需改造的三类桥梁</v>
          </cell>
          <cell r="AF39" t="str">
            <v>桥面系,主拱圈,基础</v>
          </cell>
          <cell r="AG39" t="str">
            <v>1#板梁距 0#台 2.6m 处梁底右侧局部混凝土剥落，S=0.02m2；0#台附近，局部出现坑洞， S=0.05m²，桥面破损较严重；主拱圈距0#台3m 处拱底出现纵向裂缝，W=0.3mm,L=3m；主拱圈侧墙有竖向裂缝；</v>
          </cell>
          <cell r="AH39" t="str">
            <v>加固改造</v>
          </cell>
          <cell r="AI39">
            <v>42</v>
          </cell>
          <cell r="AJ39" t="str">
            <v>未开工</v>
          </cell>
          <cell r="AK39">
            <v>2027</v>
          </cell>
          <cell r="AL39" t="str">
            <v>十五五</v>
          </cell>
          <cell r="AM39" t="str">
            <v>2026年第一批</v>
          </cell>
          <cell r="AN39" t="str">
            <v>否</v>
          </cell>
          <cell r="AO39" t="str">
            <v>否</v>
          </cell>
          <cell r="AP39" t="str">
            <v>否</v>
          </cell>
          <cell r="AQ39" t="str">
            <v>否</v>
          </cell>
          <cell r="AR39" t="str">
            <v>十四五规划项目：G356耒阳竹市至联平(G356线1077.220-1087.102)</v>
          </cell>
          <cell r="AS39" t="str">
            <v>省公路事务中心</v>
          </cell>
          <cell r="AT39" t="str">
            <v>2025-09-01 17:10:06由省公路事务中心驳回至县公路建养中心，驳回原因：1、完善检测报告；2、详细补充申报表桥梁主要病害；；</v>
          </cell>
        </row>
        <row r="39">
          <cell r="AY39" t="str">
            <v>是</v>
          </cell>
        </row>
        <row r="40">
          <cell r="J40" t="str">
            <v>S213430481L0310</v>
          </cell>
          <cell r="K40">
            <v>119.394</v>
          </cell>
          <cell r="L40">
            <v>9</v>
          </cell>
          <cell r="M40">
            <v>6.6</v>
          </cell>
          <cell r="N40">
            <v>7.5</v>
          </cell>
          <cell r="O40" t="str">
            <v>1*7.5</v>
          </cell>
          <cell r="P40" t="str">
            <v>小桥</v>
          </cell>
          <cell r="Q40" t="str">
            <v>板拱</v>
          </cell>
          <cell r="R40" t="str">
            <v>三类</v>
          </cell>
          <cell r="S40" t="str">
            <v>2024 
0905</v>
          </cell>
          <cell r="T40" t="str">
            <v>汽车-10级</v>
          </cell>
          <cell r="U40" t="str">
            <v>不通航</v>
          </cell>
          <cell r="V40" t="str">
            <v>S213</v>
          </cell>
          <cell r="W40" t="str">
            <v>四级</v>
          </cell>
          <cell r="X40" t="str">
            <v>沟壑</v>
          </cell>
          <cell r="Y40" t="str">
            <v>无防护</v>
          </cell>
          <cell r="Z40" t="str">
            <v>B</v>
          </cell>
          <cell r="AA40" t="str">
            <v>1970 
0101</v>
          </cell>
          <cell r="AB40" t="str">
            <v>耒阳市公路建设养护中心</v>
          </cell>
          <cell r="AC40" t="str">
            <v>耒阳市交通运输局</v>
          </cell>
          <cell r="AD40" t="str">
            <v>三类</v>
          </cell>
          <cell r="AE40" t="str">
            <v>亟需改造的三类桥梁;适应性不足桥梁（承载能力,通行能力）</v>
          </cell>
          <cell r="AF40" t="str">
            <v>其他,主拱圈,基础,桥面系</v>
          </cell>
          <cell r="AG40" t="str">
            <v>主拱圈拱脚与1#台处较大范围灰缝脱落；主拱圈风化明显，渗水侵蚀，较大范围砌块脱落。0#、1#桥台基础有局部冲蚀现象桥面铺装大面积麻面，露骨。该桥建于1970年荷载等级低于汽车-10级</v>
          </cell>
          <cell r="AH40" t="str">
            <v>加固改造</v>
          </cell>
          <cell r="AI40">
            <v>18</v>
          </cell>
          <cell r="AJ40" t="str">
            <v>未开工</v>
          </cell>
          <cell r="AK40">
            <v>2026</v>
          </cell>
          <cell r="AL40" t="str">
            <v>十五五</v>
          </cell>
          <cell r="AM40" t="str">
            <v>2026年第一批</v>
          </cell>
          <cell r="AN40" t="str">
            <v>否</v>
          </cell>
          <cell r="AO40" t="str">
            <v>否</v>
          </cell>
          <cell r="AP40" t="str">
            <v>否</v>
          </cell>
          <cell r="AQ40" t="str">
            <v>否</v>
          </cell>
          <cell r="AR40" t="str">
            <v>否</v>
          </cell>
          <cell r="AS40" t="str">
            <v>省公路事务中心</v>
          </cell>
          <cell r="AT40" t="str">
            <v>2025-08-07 08:51:54由市交通运输局驳回至县公路建养中心，驳回原因：信息修改；</v>
          </cell>
        </row>
        <row r="40">
          <cell r="AY40" t="str">
            <v>是</v>
          </cell>
        </row>
        <row r="41">
          <cell r="J41" t="str">
            <v>S213430481L0210</v>
          </cell>
          <cell r="K41">
            <v>138.004</v>
          </cell>
          <cell r="L41">
            <v>16</v>
          </cell>
          <cell r="M41">
            <v>5</v>
          </cell>
          <cell r="N41">
            <v>11</v>
          </cell>
          <cell r="O41" t="str">
            <v>1*11</v>
          </cell>
          <cell r="P41" t="str">
            <v>小桥</v>
          </cell>
          <cell r="Q41" t="str">
            <v>板拱</v>
          </cell>
          <cell r="R41" t="str">
            <v>三类</v>
          </cell>
          <cell r="S41" t="str">
            <v>2022 
1122</v>
          </cell>
          <cell r="T41" t="str">
            <v>低于汽车-10级</v>
          </cell>
          <cell r="U41" t="str">
            <v>不通航</v>
          </cell>
          <cell r="V41" t="str">
            <v>S213</v>
          </cell>
          <cell r="W41" t="str">
            <v>四级</v>
          </cell>
          <cell r="X41" t="str">
            <v>水渠</v>
          </cell>
          <cell r="Y41" t="str">
            <v>无防护</v>
          </cell>
          <cell r="Z41" t="str">
            <v>A</v>
          </cell>
          <cell r="AA41" t="str">
            <v>1980 
0101</v>
          </cell>
          <cell r="AB41" t="str">
            <v>耒阳市公路建设养护中心</v>
          </cell>
          <cell r="AC41" t="str">
            <v>耒阳市交通运输局</v>
          </cell>
          <cell r="AD41" t="str">
            <v>三类</v>
          </cell>
          <cell r="AE41" t="str">
            <v>亟需改造的三类桥梁</v>
          </cell>
          <cell r="AF41" t="str">
            <v>主拱圈,基础,桥面系</v>
          </cell>
          <cell r="AG41" t="str">
            <v>0#桥台基础有局部冲蚀、掏空现象严重，基础砌块松动、脱落；主拱圈变形灰粉脱落，砌块松动；桥面铺装多处存在横向贯通裂缝，多处磨光、露骨；该桥建设于1980年，设计荷载等级低于汽车—10级。</v>
          </cell>
          <cell r="AH41" t="str">
            <v>加固改造</v>
          </cell>
          <cell r="AI41">
            <v>26</v>
          </cell>
          <cell r="AJ41" t="str">
            <v>未开工</v>
          </cell>
          <cell r="AK41">
            <v>2026</v>
          </cell>
          <cell r="AL41" t="str">
            <v>十五五</v>
          </cell>
          <cell r="AM41" t="str">
            <v>2026年第一批</v>
          </cell>
          <cell r="AN41" t="str">
            <v>否</v>
          </cell>
          <cell r="AO41" t="str">
            <v>否</v>
          </cell>
          <cell r="AP41" t="str">
            <v>否</v>
          </cell>
          <cell r="AQ41" t="str">
            <v>否</v>
          </cell>
          <cell r="AR41" t="str">
            <v>否</v>
          </cell>
          <cell r="AS41" t="str">
            <v>省公路事务中心</v>
          </cell>
          <cell r="AT41" t="str">
            <v>2025-09-01 17:11:11由省公路事务中心驳回至县公路建养中心，驳回原因：1、详细补充申报表桥梁主要病害；2、完善检测报告；</v>
          </cell>
        </row>
        <row r="41">
          <cell r="AY41" t="str">
            <v>是</v>
          </cell>
        </row>
        <row r="42">
          <cell r="J42" t="str">
            <v>S338430481L0100</v>
          </cell>
          <cell r="K42">
            <v>63.858</v>
          </cell>
          <cell r="L42">
            <v>100</v>
          </cell>
          <cell r="M42">
            <v>10</v>
          </cell>
        </row>
        <row r="42">
          <cell r="P42" t="str">
            <v>中桥</v>
          </cell>
          <cell r="Q42" t="str">
            <v>双曲拱</v>
          </cell>
          <cell r="R42" t="str">
            <v>三类</v>
          </cell>
          <cell r="S42" t="str">
            <v>2024 
0814</v>
          </cell>
          <cell r="T42" t="str">
            <v>低于汽车-10级</v>
          </cell>
          <cell r="U42" t="str">
            <v>不通航</v>
          </cell>
          <cell r="V42" t="str">
            <v>S338</v>
          </cell>
          <cell r="W42" t="str">
            <v>四级</v>
          </cell>
          <cell r="X42" t="str">
            <v>沟壑</v>
          </cell>
          <cell r="Y42" t="str">
            <v>无防护</v>
          </cell>
          <cell r="Z42" t="str">
            <v>A</v>
          </cell>
          <cell r="AA42" t="str">
            <v>1994 
0101</v>
          </cell>
          <cell r="AB42" t="str">
            <v>耒阳市公路建设养护中心</v>
          </cell>
          <cell r="AC42" t="str">
            <v>耒阳市交通运输局</v>
          </cell>
          <cell r="AD42" t="str">
            <v>三类</v>
          </cell>
          <cell r="AE42" t="str">
            <v>亟需改造的三类桥梁;适应性不足桥梁（承载能力,通行能力）</v>
          </cell>
        </row>
        <row r="42">
          <cell r="AH42" t="str">
            <v>拆除重建（全桥）</v>
          </cell>
        </row>
        <row r="42">
          <cell r="AJ42" t="str">
            <v>未开工</v>
          </cell>
          <cell r="AK42">
            <v>2027</v>
          </cell>
        </row>
        <row r="42">
          <cell r="AX42" t="str">
            <v>十四五规划项目：耒阳竹市-哲桥(S338线52.470-83.227)</v>
          </cell>
          <cell r="AY42" t="str">
            <v>是</v>
          </cell>
        </row>
        <row r="42">
          <cell r="BD42" t="str">
            <v>厅同意纳入项目库</v>
          </cell>
        </row>
        <row r="43">
          <cell r="J43" t="str">
            <v>S214430481L0140</v>
          </cell>
          <cell r="K43">
            <v>111.743</v>
          </cell>
          <cell r="L43">
            <v>11.8</v>
          </cell>
          <cell r="M43">
            <v>7.5</v>
          </cell>
        </row>
        <row r="43">
          <cell r="P43" t="str">
            <v>小桥</v>
          </cell>
          <cell r="Q43" t="str">
            <v>整体现浇板</v>
          </cell>
          <cell r="R43" t="str">
            <v>三类</v>
          </cell>
          <cell r="S43" t="str">
            <v>2024 
0905</v>
          </cell>
          <cell r="T43" t="str">
            <v>汽车-10级</v>
          </cell>
          <cell r="U43" t="str">
            <v>不通航</v>
          </cell>
          <cell r="V43" t="str">
            <v>S214</v>
          </cell>
          <cell r="W43" t="str">
            <v>四级</v>
          </cell>
          <cell r="X43" t="str">
            <v>沟壑</v>
          </cell>
          <cell r="Y43" t="str">
            <v>无防护</v>
          </cell>
          <cell r="Z43" t="str">
            <v>B</v>
          </cell>
          <cell r="AA43" t="str">
            <v>1958 
0101</v>
          </cell>
          <cell r="AB43" t="str">
            <v>耒阳市公路建设养护中心</v>
          </cell>
          <cell r="AC43" t="str">
            <v>耒阳市交通运输局</v>
          </cell>
          <cell r="AD43" t="str">
            <v>三类</v>
          </cell>
          <cell r="AE43" t="str">
            <v>亟需改造的三类桥梁</v>
          </cell>
        </row>
        <row r="43">
          <cell r="AH43" t="str">
            <v>拆除重建（全桥）</v>
          </cell>
        </row>
        <row r="43">
          <cell r="AJ43" t="str">
            <v>未开工</v>
          </cell>
          <cell r="AK43">
            <v>2026</v>
          </cell>
        </row>
        <row r="43">
          <cell r="AX43" t="str">
            <v>十四五规划项目：耒阳竹市-哲桥(S214线111.332-134.265)</v>
          </cell>
          <cell r="AY43" t="str">
            <v>是</v>
          </cell>
        </row>
        <row r="43">
          <cell r="BD43" t="str">
            <v>厅同意纳入项目库</v>
          </cell>
        </row>
        <row r="44">
          <cell r="J44" t="str">
            <v>S338430481L0120</v>
          </cell>
          <cell r="K44">
            <v>82.114</v>
          </cell>
          <cell r="L44">
            <v>169.6</v>
          </cell>
          <cell r="M44">
            <v>8</v>
          </cell>
        </row>
        <row r="44">
          <cell r="P44" t="str">
            <v>大桥</v>
          </cell>
          <cell r="Q44" t="str">
            <v>空心板梁</v>
          </cell>
          <cell r="R44" t="str">
            <v>三类</v>
          </cell>
          <cell r="S44" t="str">
            <v>2024 
0911</v>
          </cell>
          <cell r="T44" t="str">
            <v>汽车-20级</v>
          </cell>
          <cell r="U44" t="str">
            <v>不通航</v>
          </cell>
          <cell r="V44" t="str">
            <v>S338</v>
          </cell>
          <cell r="W44" t="str">
            <v>四级</v>
          </cell>
          <cell r="X44" t="str">
            <v>铁路</v>
          </cell>
          <cell r="Y44" t="str">
            <v>无防护</v>
          </cell>
          <cell r="Z44" t="str">
            <v>B</v>
          </cell>
          <cell r="AA44" t="str">
            <v>1958 
0101</v>
          </cell>
          <cell r="AB44" t="str">
            <v>耒阳市公路建设养护中心</v>
          </cell>
          <cell r="AC44" t="str">
            <v>耒阳市交通运输局</v>
          </cell>
          <cell r="AD44" t="str">
            <v>三类</v>
          </cell>
          <cell r="AE44" t="str">
            <v>亟需改造的三类桥梁</v>
          </cell>
        </row>
        <row r="44">
          <cell r="AH44" t="str">
            <v>加固改造</v>
          </cell>
        </row>
        <row r="44">
          <cell r="AJ44" t="str">
            <v>未开工</v>
          </cell>
          <cell r="AK44">
            <v>2026</v>
          </cell>
        </row>
        <row r="44">
          <cell r="AX44" t="str">
            <v>十四五规划项目：耒阳竹市-哲桥(S338线52.470-83.227)</v>
          </cell>
          <cell r="AY44" t="str">
            <v>是</v>
          </cell>
        </row>
        <row r="44">
          <cell r="BD44" t="str">
            <v>厅同意纳入项目库</v>
          </cell>
        </row>
        <row r="45">
          <cell r="J45" t="str">
            <v>G107430603R0191</v>
          </cell>
          <cell r="K45">
            <v>1541.431</v>
          </cell>
          <cell r="L45">
            <v>8.1</v>
          </cell>
          <cell r="M45">
            <v>27</v>
          </cell>
          <cell r="N45">
            <v>5</v>
          </cell>
          <cell r="O45" t="str">
            <v>1*5</v>
          </cell>
          <cell r="P45" t="str">
            <v>小桥</v>
          </cell>
          <cell r="Q45" t="str">
            <v>板拱</v>
          </cell>
          <cell r="R45" t="str">
            <v>一类</v>
          </cell>
          <cell r="S45" t="str">
            <v>2024 
1208</v>
          </cell>
          <cell r="T45" t="str">
            <v>汽车-20级</v>
          </cell>
          <cell r="U45" t="str">
            <v>不通航</v>
          </cell>
          <cell r="V45" t="str">
            <v>G107</v>
          </cell>
          <cell r="W45" t="str">
            <v>一级</v>
          </cell>
          <cell r="X45" t="str">
            <v>道路</v>
          </cell>
          <cell r="Y45" t="str">
            <v>无防护</v>
          </cell>
          <cell r="Z45" t="str">
            <v>无</v>
          </cell>
          <cell r="AA45" t="str">
            <v>1991 
1218</v>
          </cell>
          <cell r="AB45" t="str">
            <v>岳阳市107国道养护中心</v>
          </cell>
          <cell r="AC45" t="str">
            <v>岳阳市公路建设和养护中心</v>
          </cell>
          <cell r="AD45" t="str">
            <v>四类</v>
          </cell>
          <cell r="AE45" t="str">
            <v>四类桥梁</v>
          </cell>
          <cell r="AF45" t="str">
            <v>主拱圈,桥墩、桥台,拱上结构,桥面系</v>
          </cell>
          <cell r="AG45" t="str">
            <v>（1））L-0#台台背排水不良，污染桥台；（2）主拱圈砌石局部脱落、空洞；1 条纵向贯通裂缝，缝宽超限，伴有渗水；（3）右幅桥面骨料局部外露。</v>
          </cell>
          <cell r="AH45" t="str">
            <v>拆除重建（全桥）</v>
          </cell>
          <cell r="AI45">
            <v>161.43</v>
          </cell>
          <cell r="AJ45" t="str">
            <v>未开工</v>
          </cell>
          <cell r="AK45">
            <v>2026</v>
          </cell>
          <cell r="AL45" t="str">
            <v>十五五</v>
          </cell>
          <cell r="AM45" t="str">
            <v>2026年第一批</v>
          </cell>
          <cell r="AN45" t="str">
            <v>否</v>
          </cell>
          <cell r="AO45" t="str">
            <v>否</v>
          </cell>
          <cell r="AP45" t="str">
            <v>否</v>
          </cell>
          <cell r="AQ45" t="str">
            <v>否</v>
          </cell>
          <cell r="AR45" t="str">
            <v>十四五规划项目：G107岳阳市改线提质工程（临湘至汨罗）(G107线1509.107-1630.445)</v>
          </cell>
          <cell r="AS45" t="str">
            <v>省公路事务中心</v>
          </cell>
          <cell r="AT45" t="str">
            <v>2025-07-16 16:31:51由市交通运输局驳回至市公路建养中心，驳回原因：补充资料；2025-07-24 09:09:07由省公路事务中心驳回至市公路建养中心，驳回原因：1.4、5类桥梁入库报告需为近1年报告，请上传最新的检测报告。；2025-09-01 17:11:50由省公路事务中心驳回至市公路建养中心，驳回原因：1、按专家意见修改改造方案；</v>
          </cell>
        </row>
        <row r="45">
          <cell r="AY45" t="str">
            <v>是</v>
          </cell>
        </row>
        <row r="46">
          <cell r="J46" t="str">
            <v>S501430682L0080</v>
          </cell>
          <cell r="K46">
            <v>32.591</v>
          </cell>
          <cell r="L46">
            <v>48</v>
          </cell>
          <cell r="M46">
            <v>12</v>
          </cell>
          <cell r="N46">
            <v>30</v>
          </cell>
          <cell r="O46" t="str">
            <v>1*30</v>
          </cell>
          <cell r="P46" t="str">
            <v>中桥</v>
          </cell>
          <cell r="Q46" t="str">
            <v>T梁</v>
          </cell>
          <cell r="R46" t="str">
            <v>二类</v>
          </cell>
          <cell r="S46" t="str">
            <v>2022 
1012</v>
          </cell>
          <cell r="T46" t="str">
            <v>汽车-20级</v>
          </cell>
          <cell r="U46" t="str">
            <v>不通航</v>
          </cell>
          <cell r="V46" t="str">
            <v>S501</v>
          </cell>
          <cell r="W46" t="str">
            <v>三级</v>
          </cell>
          <cell r="X46" t="str">
            <v>铁路</v>
          </cell>
          <cell r="Y46" t="str">
            <v>无防护</v>
          </cell>
          <cell r="Z46" t="str">
            <v>SB</v>
          </cell>
          <cell r="AA46" t="str">
            <v>1992 
0403</v>
          </cell>
          <cell r="AB46" t="str">
            <v>临湘市公路建设和养护中心</v>
          </cell>
          <cell r="AC46" t="str">
            <v>岳阳市临湘市交通运输局</v>
          </cell>
          <cell r="AD46" t="str">
            <v>三类</v>
          </cell>
          <cell r="AE46" t="str">
            <v>亟需改造的三类桥梁</v>
          </cell>
          <cell r="AF46" t="str">
            <v>桥面系,上部承重结构</v>
          </cell>
          <cell r="AG46" t="str">
            <v>桥面系破损严重，上部承重结构破损严重</v>
          </cell>
          <cell r="AH46" t="str">
            <v>加固改造</v>
          </cell>
          <cell r="AI46">
            <v>201.6</v>
          </cell>
          <cell r="AJ46" t="str">
            <v>未开工</v>
          </cell>
          <cell r="AK46">
            <v>2026</v>
          </cell>
          <cell r="AL46" t="str">
            <v>十五五</v>
          </cell>
          <cell r="AM46" t="str">
            <v>2026年第一批</v>
          </cell>
          <cell r="AN46" t="str">
            <v>否</v>
          </cell>
          <cell r="AO46" t="str">
            <v>否</v>
          </cell>
          <cell r="AP46" t="str">
            <v>否</v>
          </cell>
          <cell r="AQ46" t="str">
            <v>否</v>
          </cell>
          <cell r="AR46" t="str">
            <v>否</v>
          </cell>
          <cell r="AS46" t="str">
            <v>省公路事务中心</v>
          </cell>
          <cell r="AT46" t="str">
            <v>2025-07-31 08:37:44由县交通运输局驳回至县公路建养中心，驳回原因：数据修改；2025-09-01 17:12:09由省公路事务中心驳回至县公路建养中心，驳回原因：1、完善检测报告病害描述；</v>
          </cell>
        </row>
        <row r="46">
          <cell r="AY46" t="str">
            <v>是</v>
          </cell>
        </row>
        <row r="47">
          <cell r="J47" t="str">
            <v>S301430682L0060</v>
          </cell>
          <cell r="K47">
            <v>20.022</v>
          </cell>
          <cell r="L47">
            <v>132</v>
          </cell>
          <cell r="M47">
            <v>9</v>
          </cell>
          <cell r="N47">
            <v>20</v>
          </cell>
          <cell r="O47" t="str">
            <v>5*20</v>
          </cell>
          <cell r="P47" t="str">
            <v>大桥</v>
          </cell>
          <cell r="Q47" t="str">
            <v>板拱</v>
          </cell>
          <cell r="R47" t="str">
            <v>三类</v>
          </cell>
          <cell r="S47" t="str">
            <v>2024 
0619</v>
          </cell>
          <cell r="T47" t="str">
            <v>汽车-20级</v>
          </cell>
          <cell r="U47" t="str">
            <v>不通航</v>
          </cell>
          <cell r="V47" t="str">
            <v>S301</v>
          </cell>
          <cell r="W47" t="str">
            <v>三级</v>
          </cell>
          <cell r="X47" t="str">
            <v>河流</v>
          </cell>
          <cell r="Y47" t="str">
            <v>无防护</v>
          </cell>
          <cell r="Z47" t="str">
            <v>SB</v>
          </cell>
          <cell r="AA47" t="str">
            <v>1991 
0804</v>
          </cell>
          <cell r="AB47" t="str">
            <v>临湘市公路建设和养护中心</v>
          </cell>
          <cell r="AC47" t="str">
            <v>岳阳市临湘市交通运输局</v>
          </cell>
          <cell r="AD47" t="str">
            <v>三类</v>
          </cell>
          <cell r="AE47" t="str">
            <v>亟需改造的三类桥梁;结构存在缺陷桥梁（结构冗余度明显不足桥梁）</v>
          </cell>
          <cell r="AF47" t="str">
            <v>上部承重结构</v>
          </cell>
          <cell r="AG47" t="str">
            <v>上部承重结构破损严重，结构存在缺陷（结构冗余度明显不足）</v>
          </cell>
          <cell r="AH47" t="str">
            <v>加固改造</v>
          </cell>
          <cell r="AI47">
            <v>475.2</v>
          </cell>
          <cell r="AJ47" t="str">
            <v>未开工</v>
          </cell>
          <cell r="AK47">
            <v>2026</v>
          </cell>
          <cell r="AL47" t="str">
            <v>十五五</v>
          </cell>
          <cell r="AM47" t="str">
            <v>2026年第一批</v>
          </cell>
          <cell r="AN47" t="str">
            <v>否</v>
          </cell>
          <cell r="AO47" t="str">
            <v>否</v>
          </cell>
          <cell r="AP47" t="str">
            <v>否</v>
          </cell>
          <cell r="AQ47" t="str">
            <v>否</v>
          </cell>
          <cell r="AR47" t="str">
            <v>否</v>
          </cell>
          <cell r="AS47" t="str">
            <v>省公路事务中心</v>
          </cell>
          <cell r="AT47" t="str">
            <v>2025-07-31 08:37:44由县交通运输局驳回至县公路建养中心，驳回原因：数据修改；2025-09-01 17:12:36由省公路事务中心驳回至县公路建养中心，驳回原因：1、详细补充申报表桥梁主要病害；；</v>
          </cell>
        </row>
        <row r="47">
          <cell r="AY47" t="str">
            <v>是</v>
          </cell>
        </row>
        <row r="48">
          <cell r="J48" t="str">
            <v>G106430626L0150</v>
          </cell>
          <cell r="K48">
            <v>1569.514</v>
          </cell>
          <cell r="L48">
            <v>218.04</v>
          </cell>
          <cell r="M48">
            <v>9</v>
          </cell>
          <cell r="N48">
            <v>30</v>
          </cell>
          <cell r="O48" t="str">
            <v>7*30</v>
          </cell>
          <cell r="P48" t="str">
            <v>大桥</v>
          </cell>
          <cell r="Q48" t="str">
            <v>T梁</v>
          </cell>
          <cell r="R48" t="str">
            <v>2类</v>
          </cell>
          <cell r="S48" t="str">
            <v>20230522</v>
          </cell>
          <cell r="T48" t="str">
            <v>公路Ⅱ级</v>
          </cell>
          <cell r="U48" t="str">
            <v>不通航</v>
          </cell>
          <cell r="V48" t="str">
            <v>G106</v>
          </cell>
          <cell r="W48" t="str">
            <v>二级</v>
          </cell>
          <cell r="X48" t="str">
            <v>沟壑</v>
          </cell>
          <cell r="Y48" t="str">
            <v>无防护</v>
          </cell>
          <cell r="Z48" t="str">
            <v>SB</v>
          </cell>
          <cell r="AA48" t="str">
            <v>20101230</v>
          </cell>
          <cell r="AB48" t="str">
            <v>平江县公路建设和养护中心</v>
          </cell>
          <cell r="AC48" t="str">
            <v>岳阳市公路建设和养护中心</v>
          </cell>
          <cell r="AD48" t="str">
            <v>四类</v>
          </cell>
          <cell r="AE48" t="str">
            <v>四类桥梁</v>
          </cell>
        </row>
        <row r="48">
          <cell r="AH48" t="str">
            <v>加固改造</v>
          </cell>
        </row>
        <row r="48">
          <cell r="AL48" t="str">
            <v>十四五</v>
          </cell>
          <cell r="AM48" t="str">
            <v>2025年第一批新增入库</v>
          </cell>
          <cell r="AN48" t="str">
            <v>否</v>
          </cell>
        </row>
        <row r="48">
          <cell r="AY48" t="str">
            <v>是</v>
          </cell>
          <cell r="AZ48" t="str">
            <v>是</v>
          </cell>
        </row>
        <row r="49">
          <cell r="J49" t="str">
            <v>G106430626L0140</v>
          </cell>
          <cell r="K49">
            <v>1569.111</v>
          </cell>
          <cell r="L49">
            <v>128</v>
          </cell>
          <cell r="M49">
            <v>9</v>
          </cell>
          <cell r="N49">
            <v>30</v>
          </cell>
          <cell r="O49" t="str">
            <v>4*30</v>
          </cell>
          <cell r="P49" t="str">
            <v>大桥</v>
          </cell>
          <cell r="Q49" t="str">
            <v>T梁</v>
          </cell>
          <cell r="R49" t="str">
            <v>2类</v>
          </cell>
          <cell r="S49" t="str">
            <v>20230520</v>
          </cell>
          <cell r="T49" t="str">
            <v>公路Ⅱ级</v>
          </cell>
          <cell r="U49" t="str">
            <v>不通航</v>
          </cell>
          <cell r="V49" t="str">
            <v>G106</v>
          </cell>
          <cell r="W49" t="str">
            <v>二级</v>
          </cell>
          <cell r="X49" t="str">
            <v>沟壑</v>
          </cell>
          <cell r="Y49" t="str">
            <v>无防护</v>
          </cell>
          <cell r="Z49" t="str">
            <v>SB</v>
          </cell>
          <cell r="AA49" t="str">
            <v>20101230</v>
          </cell>
          <cell r="AB49" t="str">
            <v>平江县公路建设和养护中心</v>
          </cell>
          <cell r="AC49" t="str">
            <v>岳阳市公路建设和养护中心</v>
          </cell>
          <cell r="AD49" t="str">
            <v>四类</v>
          </cell>
          <cell r="AE49" t="str">
            <v>四类桥梁</v>
          </cell>
        </row>
        <row r="49">
          <cell r="AH49" t="str">
            <v>加固改造</v>
          </cell>
        </row>
        <row r="49">
          <cell r="AL49" t="str">
            <v>十四五</v>
          </cell>
          <cell r="AM49" t="str">
            <v>2025年第一批新增入库</v>
          </cell>
          <cell r="AN49" t="str">
            <v>否</v>
          </cell>
        </row>
        <row r="49">
          <cell r="AY49" t="str">
            <v>是</v>
          </cell>
          <cell r="AZ49" t="str">
            <v>是</v>
          </cell>
        </row>
        <row r="50">
          <cell r="J50" t="str">
            <v>G107430682L0061</v>
          </cell>
          <cell r="K50">
            <v>1526.849</v>
          </cell>
          <cell r="L50">
            <v>42</v>
          </cell>
          <cell r="M50">
            <v>11.1</v>
          </cell>
          <cell r="N50">
            <v>6</v>
          </cell>
          <cell r="O50" t="str">
            <v>1*6</v>
          </cell>
          <cell r="P50" t="str">
            <v>小桥</v>
          </cell>
          <cell r="Q50" t="str">
            <v>板拱</v>
          </cell>
          <cell r="R50" t="str">
            <v>1类</v>
          </cell>
          <cell r="S50" t="str">
            <v>20240318</v>
          </cell>
          <cell r="T50" t="str">
            <v>汽车-20级</v>
          </cell>
          <cell r="U50" t="str">
            <v>不通航</v>
          </cell>
          <cell r="V50" t="str">
            <v>G107</v>
          </cell>
          <cell r="W50" t="str">
            <v>一级</v>
          </cell>
          <cell r="X50" t="str">
            <v>道路</v>
          </cell>
          <cell r="Y50" t="str">
            <v>无防护</v>
          </cell>
          <cell r="Z50" t="str">
            <v>A</v>
          </cell>
          <cell r="AA50" t="str">
            <v>19911218</v>
          </cell>
          <cell r="AB50" t="str">
            <v>岳阳市107国道养护中心</v>
          </cell>
          <cell r="AC50" t="str">
            <v>岳阳市公路建设和养护中心</v>
          </cell>
          <cell r="AD50" t="str">
            <v>三类</v>
          </cell>
          <cell r="AE50" t="str">
            <v>适应性不足桥梁（承载能力不足）</v>
          </cell>
        </row>
        <row r="50">
          <cell r="AH50" t="str">
            <v>加固改造</v>
          </cell>
        </row>
        <row r="50">
          <cell r="AL50" t="str">
            <v>十四五</v>
          </cell>
          <cell r="AM50" t="str">
            <v>2021年第一批入库</v>
          </cell>
          <cell r="AN50" t="str">
            <v>否</v>
          </cell>
        </row>
        <row r="50">
          <cell r="AX50" t="str">
            <v>与十四五规划重复桥梁</v>
          </cell>
          <cell r="AY50" t="str">
            <v>是</v>
          </cell>
        </row>
        <row r="50">
          <cell r="BD50" t="str">
            <v>“十四五”项目库结转桥梁</v>
          </cell>
        </row>
        <row r="51">
          <cell r="J51" t="str">
            <v>G106430626L0220</v>
          </cell>
          <cell r="K51">
            <v>1589.044</v>
          </cell>
          <cell r="L51">
            <v>104.52</v>
          </cell>
          <cell r="M51">
            <v>40</v>
          </cell>
          <cell r="N51">
            <v>20</v>
          </cell>
          <cell r="O51" t="str">
            <v>5*20</v>
          </cell>
          <cell r="P51" t="str">
            <v>大桥</v>
          </cell>
          <cell r="Q51" t="str">
            <v>空心板梁</v>
          </cell>
          <cell r="R51" t="str">
            <v>2类</v>
          </cell>
          <cell r="S51" t="str">
            <v>20240614</v>
          </cell>
          <cell r="T51" t="str">
            <v>公路Ⅱ级</v>
          </cell>
          <cell r="U51" t="str">
            <v>不通航</v>
          </cell>
          <cell r="V51" t="str">
            <v>G106</v>
          </cell>
          <cell r="W51" t="str">
            <v>一级</v>
          </cell>
          <cell r="X51" t="str">
            <v>河流</v>
          </cell>
          <cell r="Y51" t="str">
            <v>无防护</v>
          </cell>
          <cell r="Z51" t="str">
            <v>SB</v>
          </cell>
          <cell r="AA51" t="str">
            <v>20101230</v>
          </cell>
          <cell r="AB51" t="str">
            <v>平江县公路建设和养护中心</v>
          </cell>
          <cell r="AC51" t="str">
            <v>岳阳市公路建设和养护中心</v>
          </cell>
          <cell r="AD51" t="str">
            <v>二类</v>
          </cell>
          <cell r="AE51" t="str">
            <v>适应性不足桥梁（通行能力不足）</v>
          </cell>
        </row>
        <row r="51">
          <cell r="AH51" t="str">
            <v>加固改造</v>
          </cell>
        </row>
        <row r="51">
          <cell r="AL51" t="str">
            <v>十四五</v>
          </cell>
          <cell r="AM51" t="str">
            <v>2021年第一批入库</v>
          </cell>
          <cell r="AN51" t="str">
            <v>否</v>
          </cell>
        </row>
        <row r="51">
          <cell r="AX51" t="str">
            <v>与十四五规划重复桥梁</v>
          </cell>
          <cell r="AY51" t="str">
            <v>是</v>
          </cell>
        </row>
        <row r="51">
          <cell r="BD51" t="str">
            <v>“十四五”项目库结转桥梁</v>
          </cell>
        </row>
        <row r="52">
          <cell r="J52" t="str">
            <v>G106430626L0210</v>
          </cell>
          <cell r="K52">
            <v>1588.636</v>
          </cell>
          <cell r="L52">
            <v>41.76</v>
          </cell>
          <cell r="M52">
            <v>40</v>
          </cell>
          <cell r="N52">
            <v>16</v>
          </cell>
          <cell r="O52" t="str">
            <v>2*16</v>
          </cell>
          <cell r="P52" t="str">
            <v>中桥</v>
          </cell>
          <cell r="Q52" t="str">
            <v>空心板梁</v>
          </cell>
          <cell r="R52" t="str">
            <v>2类</v>
          </cell>
          <cell r="S52" t="str">
            <v>20240615</v>
          </cell>
          <cell r="T52" t="str">
            <v>公路Ⅱ级</v>
          </cell>
          <cell r="U52" t="str">
            <v>不通航</v>
          </cell>
          <cell r="V52" t="str">
            <v>G106</v>
          </cell>
          <cell r="W52" t="str">
            <v>一级</v>
          </cell>
          <cell r="X52" t="str">
            <v>沟壑</v>
          </cell>
          <cell r="Y52" t="str">
            <v>无防护</v>
          </cell>
          <cell r="Z52" t="str">
            <v>SB</v>
          </cell>
          <cell r="AA52" t="str">
            <v>20101230</v>
          </cell>
          <cell r="AB52" t="str">
            <v>平江县公路建设和养护中心</v>
          </cell>
          <cell r="AC52" t="str">
            <v>岳阳市公路建设和养护中心</v>
          </cell>
          <cell r="AD52" t="str">
            <v>二类</v>
          </cell>
          <cell r="AE52" t="str">
            <v>适应性不足桥梁（通行能力不足）</v>
          </cell>
        </row>
        <row r="52">
          <cell r="AH52" t="str">
            <v>拆除重建（全桥）</v>
          </cell>
        </row>
        <row r="52">
          <cell r="AL52" t="str">
            <v>十四五</v>
          </cell>
          <cell r="AM52" t="str">
            <v>2021年第一批入库</v>
          </cell>
          <cell r="AN52" t="str">
            <v>否</v>
          </cell>
        </row>
        <row r="52">
          <cell r="AX52" t="str">
            <v>与十四五规划重复桥梁</v>
          </cell>
          <cell r="AY52" t="str">
            <v>是</v>
          </cell>
        </row>
        <row r="52">
          <cell r="BD52" t="str">
            <v>“十四五”项目库结转桥梁</v>
          </cell>
        </row>
        <row r="53">
          <cell r="J53" t="str">
            <v>S208430603L0020</v>
          </cell>
          <cell r="K53">
            <v>42.674</v>
          </cell>
          <cell r="L53">
            <v>51</v>
          </cell>
          <cell r="M53">
            <v>10</v>
          </cell>
          <cell r="N53">
            <v>5</v>
          </cell>
          <cell r="O53" t="str">
            <v>2*5</v>
          </cell>
          <cell r="P53" t="str">
            <v>小桥</v>
          </cell>
          <cell r="Q53" t="str">
            <v>实心板梁</v>
          </cell>
          <cell r="R53" t="str">
            <v>2类</v>
          </cell>
          <cell r="S53" t="str">
            <v>20240418</v>
          </cell>
          <cell r="T53" t="str">
            <v>汽车-15级</v>
          </cell>
          <cell r="U53" t="str">
            <v>不通航</v>
          </cell>
          <cell r="V53" t="str">
            <v>S208</v>
          </cell>
          <cell r="W53" t="str">
            <v>二级</v>
          </cell>
          <cell r="X53" t="str">
            <v>水渠</v>
          </cell>
          <cell r="Y53" t="str">
            <v>无防护</v>
          </cell>
          <cell r="Z53" t="str">
            <v>SB</v>
          </cell>
          <cell r="AA53" t="str">
            <v>19970506</v>
          </cell>
          <cell r="AB53" t="str">
            <v>岳阳市云溪区公路局</v>
          </cell>
          <cell r="AC53" t="str">
            <v>岳阳市云溪区公路局</v>
          </cell>
          <cell r="AD53" t="str">
            <v>二类</v>
          </cell>
          <cell r="AE53" t="str">
            <v>适应性不足桥梁（承载能力不足）</v>
          </cell>
        </row>
        <row r="53">
          <cell r="AH53" t="str">
            <v>拆除重建（上部结构）</v>
          </cell>
        </row>
        <row r="53">
          <cell r="AL53" t="str">
            <v>十四五</v>
          </cell>
          <cell r="AM53" t="str">
            <v>2021年第一批入库</v>
          </cell>
          <cell r="AN53" t="str">
            <v>否</v>
          </cell>
        </row>
        <row r="53">
          <cell r="AX53" t="str">
            <v>专家评审不通过项目：查找原有设计图纸确定荷载等级</v>
          </cell>
          <cell r="AY53" t="str">
            <v>是</v>
          </cell>
        </row>
        <row r="53">
          <cell r="BD53" t="str">
            <v>“十四五”项目库结转桥梁</v>
          </cell>
        </row>
        <row r="54">
          <cell r="J54" t="str">
            <v>S303430726L0530</v>
          </cell>
          <cell r="K54">
            <v>191.543</v>
          </cell>
          <cell r="L54">
            <v>9</v>
          </cell>
          <cell r="M54">
            <v>7</v>
          </cell>
          <cell r="N54">
            <v>7</v>
          </cell>
          <cell r="O54" t="str">
            <v>1*7</v>
          </cell>
          <cell r="P54" t="str">
            <v>小桥</v>
          </cell>
          <cell r="Q54" t="str">
            <v>板拱</v>
          </cell>
          <cell r="R54" t="str">
            <v>4类</v>
          </cell>
          <cell r="S54" t="str">
            <v>20241220</v>
          </cell>
          <cell r="T54" t="str">
            <v>汽车-20级</v>
          </cell>
          <cell r="U54" t="str">
            <v>不通航</v>
          </cell>
          <cell r="V54" t="str">
            <v>S303</v>
          </cell>
          <cell r="W54" t="str">
            <v>四级</v>
          </cell>
          <cell r="X54" t="str">
            <v>沟壑</v>
          </cell>
          <cell r="Y54" t="str">
            <v>无防护</v>
          </cell>
          <cell r="Z54" t="str">
            <v>A</v>
          </cell>
          <cell r="AA54" t="str">
            <v>19701001</v>
          </cell>
          <cell r="AB54" t="str">
            <v>常德石门县公路管理站</v>
          </cell>
          <cell r="AC54" t="str">
            <v>常德石门县公路管理站</v>
          </cell>
          <cell r="AD54" t="str">
            <v>四类</v>
          </cell>
          <cell r="AE54" t="str">
            <v>四类桥梁</v>
          </cell>
          <cell r="AF54" t="e">
            <v>#N/A</v>
          </cell>
          <cell r="AG54" t="e">
            <v>#N/A</v>
          </cell>
          <cell r="AH54" t="str">
            <v>拆除重建（全桥）</v>
          </cell>
        </row>
        <row r="54">
          <cell r="AL54" t="str">
            <v>十四五</v>
          </cell>
          <cell r="AM54" t="str">
            <v>2025年第一批新增入库</v>
          </cell>
          <cell r="AN54" t="str">
            <v>否</v>
          </cell>
        </row>
        <row r="54">
          <cell r="AU54" t="str">
            <v>是</v>
          </cell>
          <cell r="AV54" t="str">
            <v>2025年</v>
          </cell>
          <cell r="AW54" t="str">
            <v>2025年第六批</v>
          </cell>
        </row>
        <row r="55">
          <cell r="J55" t="str">
            <v>S520430802L0130</v>
          </cell>
          <cell r="K55">
            <v>80.493</v>
          </cell>
          <cell r="L55">
            <v>11</v>
          </cell>
          <cell r="M55">
            <v>6.5</v>
          </cell>
          <cell r="N55">
            <v>6.5</v>
          </cell>
          <cell r="O55" t="str">
            <v>1*6.5</v>
          </cell>
          <cell r="P55" t="str">
            <v>小桥</v>
          </cell>
          <cell r="Q55" t="str">
            <v>板拱</v>
          </cell>
          <cell r="R55" t="str">
            <v>5类</v>
          </cell>
          <cell r="S55" t="str">
            <v>20240708</v>
          </cell>
          <cell r="T55" t="str">
            <v>汽车-15级</v>
          </cell>
          <cell r="U55" t="str">
            <v>不通航</v>
          </cell>
          <cell r="V55" t="str">
            <v>S520</v>
          </cell>
          <cell r="W55" t="str">
            <v>四级</v>
          </cell>
          <cell r="X55" t="str">
            <v>沟壑</v>
          </cell>
          <cell r="Y55" t="str">
            <v>无防护</v>
          </cell>
          <cell r="Z55" t="str">
            <v>无</v>
          </cell>
          <cell r="AA55" t="str">
            <v>19721230</v>
          </cell>
          <cell r="AB55" t="str">
            <v>永定区公路建设养护中心</v>
          </cell>
          <cell r="AC55" t="str">
            <v>张家界市公路建设养护中心</v>
          </cell>
          <cell r="AD55" t="str">
            <v>五类</v>
          </cell>
          <cell r="AE55" t="str">
            <v>五类桥梁</v>
          </cell>
          <cell r="AF55" t="e">
            <v>#N/A</v>
          </cell>
          <cell r="AG55" t="e">
            <v>#N/A</v>
          </cell>
          <cell r="AH55" t="str">
            <v>拆除重建（全桥）</v>
          </cell>
        </row>
        <row r="55">
          <cell r="AL55" t="str">
            <v>十四五</v>
          </cell>
          <cell r="AM55" t="str">
            <v>2025年第一批新增入库</v>
          </cell>
          <cell r="AN55" t="str">
            <v>否</v>
          </cell>
        </row>
        <row r="55">
          <cell r="AU55" t="str">
            <v>是</v>
          </cell>
          <cell r="AV55" t="str">
            <v>2025年</v>
          </cell>
          <cell r="AW55" t="str">
            <v>2025年第六批</v>
          </cell>
        </row>
        <row r="56">
          <cell r="J56" t="str">
            <v>G536430922L0510</v>
          </cell>
          <cell r="K56">
            <v>168.809</v>
          </cell>
          <cell r="L56">
            <v>15</v>
          </cell>
          <cell r="M56">
            <v>30.5</v>
          </cell>
          <cell r="N56">
            <v>7.4</v>
          </cell>
          <cell r="O56" t="str">
            <v>1*6.5+1*7.4</v>
          </cell>
          <cell r="P56" t="str">
            <v>小桥</v>
          </cell>
          <cell r="Q56" t="str">
            <v>整体现浇板</v>
          </cell>
          <cell r="R56" t="str">
            <v>三类</v>
          </cell>
          <cell r="S56" t="str">
            <v>2024 
0902</v>
          </cell>
          <cell r="T56" t="str">
            <v>汽车-20级</v>
          </cell>
          <cell r="U56" t="str">
            <v>不通航</v>
          </cell>
          <cell r="V56" t="str">
            <v>G536</v>
          </cell>
          <cell r="W56" t="str">
            <v>一级</v>
          </cell>
          <cell r="X56" t="str">
            <v>水渠</v>
          </cell>
          <cell r="Y56" t="str">
            <v>无防护</v>
          </cell>
          <cell r="Z56" t="str">
            <v>A</v>
          </cell>
          <cell r="AA56" t="str">
            <v>1998 
1010</v>
          </cell>
          <cell r="AB56" t="str">
            <v>桃江县公路建设养护中心</v>
          </cell>
          <cell r="AC56" t="str">
            <v>益阳市公路建设养护中心</v>
          </cell>
          <cell r="AD56" t="str">
            <v>三类</v>
          </cell>
          <cell r="AE56" t="str">
            <v>亟需改造的三类桥梁</v>
          </cell>
          <cell r="AF56" t="str">
            <v>桥面系,上部承重结构</v>
          </cell>
          <cell r="AG56" t="str">
            <v>(1)1#跨梁底斜向贯通裂缝,2#跨梁底斜向裂缝。(2)桥面位于 0#台、1#桥墩、2#台顶龟裂。</v>
          </cell>
          <cell r="AH56" t="str">
            <v>加固改造</v>
          </cell>
          <cell r="AI56">
            <v>236</v>
          </cell>
          <cell r="AJ56" t="str">
            <v>未开工</v>
          </cell>
          <cell r="AK56">
            <v>2026</v>
          </cell>
          <cell r="AL56" t="str">
            <v>十五五</v>
          </cell>
          <cell r="AM56" t="str">
            <v>2026年第一批</v>
          </cell>
          <cell r="AN56" t="str">
            <v>否</v>
          </cell>
          <cell r="AO56" t="str">
            <v>否</v>
          </cell>
          <cell r="AP56" t="str">
            <v>否</v>
          </cell>
          <cell r="AQ56" t="str">
            <v>否</v>
          </cell>
          <cell r="AR56" t="str">
            <v>否</v>
          </cell>
          <cell r="AS56" t="str">
            <v>省公路事务中心</v>
          </cell>
          <cell r="AT56" t="str">
            <v>2025-07-24 09:15:46由省公路事务中心驳回至市公路建养中心，驳回原因：1.检测报告中桥梁结构形式错误（应为现浇板梁桥）；2.检测报告中桥长、桥宽数据与年报不一致；</v>
          </cell>
        </row>
        <row r="56">
          <cell r="AY56" t="str">
            <v>是</v>
          </cell>
        </row>
        <row r="57">
          <cell r="J57" t="str">
            <v>G536430923L1030</v>
          </cell>
          <cell r="K57">
            <v>301.94</v>
          </cell>
          <cell r="L57">
            <v>14</v>
          </cell>
          <cell r="M57">
            <v>9.5</v>
          </cell>
          <cell r="N57">
            <v>8</v>
          </cell>
          <cell r="O57" t="str">
            <v>1*8</v>
          </cell>
          <cell r="P57" t="str">
            <v>小桥</v>
          </cell>
          <cell r="Q57" t="str">
            <v>板拱</v>
          </cell>
          <cell r="R57" t="str">
            <v>三类</v>
          </cell>
          <cell r="S57" t="str">
            <v>2024 
0816</v>
          </cell>
          <cell r="T57" t="str">
            <v>汽车-20级</v>
          </cell>
          <cell r="U57" t="str">
            <v>不通航</v>
          </cell>
          <cell r="V57" t="str">
            <v>G536</v>
          </cell>
          <cell r="W57" t="str">
            <v>二级</v>
          </cell>
          <cell r="X57" t="str">
            <v>沟壑</v>
          </cell>
          <cell r="Y57" t="str">
            <v>无防护</v>
          </cell>
          <cell r="Z57" t="str">
            <v>A</v>
          </cell>
          <cell r="AA57" t="str">
            <v>1997 
1015</v>
          </cell>
          <cell r="AB57" t="str">
            <v>益阳安化县交通运输局</v>
          </cell>
          <cell r="AC57" t="str">
            <v>益阳安化县交通运输局</v>
          </cell>
          <cell r="AD57" t="str">
            <v>四类</v>
          </cell>
          <cell r="AE57" t="str">
            <v>四类桥梁</v>
          </cell>
          <cell r="AF57" t="str">
            <v>桥面系,上部承重结构</v>
          </cell>
          <cell r="AG57" t="str">
            <v>(1)主拱圈底面局部渗水;横向裂缝、纵向贯通裂缝；（2）台前墙对应主拱圈纵向裂缝处 1 条竖向裂缝相接,(3)桥面铺装左车道 4 条横向裂缝,(4)大桩号侧限载标牌缺失。</v>
          </cell>
          <cell r="AH57" t="str">
            <v>加固改造</v>
          </cell>
          <cell r="AI57">
            <v>27.93</v>
          </cell>
          <cell r="AJ57" t="str">
            <v>未开工</v>
          </cell>
          <cell r="AK57">
            <v>2026</v>
          </cell>
          <cell r="AL57" t="str">
            <v>十五五</v>
          </cell>
          <cell r="AM57" t="str">
            <v>2026年第一批</v>
          </cell>
          <cell r="AN57" t="str">
            <v>否</v>
          </cell>
          <cell r="AO57" t="str">
            <v>否</v>
          </cell>
          <cell r="AP57" t="str">
            <v>否</v>
          </cell>
          <cell r="AQ57" t="str">
            <v>否</v>
          </cell>
          <cell r="AR57" t="str">
            <v>否</v>
          </cell>
          <cell r="AS57" t="str">
            <v>省公路事务中心</v>
          </cell>
          <cell r="AT57" t="str">
            <v>2025-09-01 17:13:52由省公路事务中心驳回至市公路建养中心，驳回原因：1、按专家意见修改改造方案；</v>
          </cell>
        </row>
        <row r="57">
          <cell r="AY57" t="str">
            <v>是</v>
          </cell>
        </row>
        <row r="58">
          <cell r="J58" t="str">
            <v>G207430923L0740</v>
          </cell>
          <cell r="K58">
            <v>3018.168</v>
          </cell>
          <cell r="L58">
            <v>26.02</v>
          </cell>
          <cell r="M58">
            <v>11.5</v>
          </cell>
          <cell r="N58">
            <v>9</v>
          </cell>
          <cell r="O58" t="str">
            <v>2*9</v>
          </cell>
          <cell r="P58" t="str">
            <v>小桥</v>
          </cell>
          <cell r="Q58" t="str">
            <v>板拱</v>
          </cell>
          <cell r="R58" t="str">
            <v>二类</v>
          </cell>
          <cell r="S58" t="str">
            <v>2024 
0816</v>
          </cell>
          <cell r="T58" t="str">
            <v>汽车-15级</v>
          </cell>
          <cell r="U58" t="str">
            <v>不通航</v>
          </cell>
          <cell r="V58" t="str">
            <v>G207</v>
          </cell>
          <cell r="W58" t="str">
            <v>二级</v>
          </cell>
          <cell r="X58" t="str">
            <v>沟壑</v>
          </cell>
          <cell r="Y58" t="str">
            <v>无防护</v>
          </cell>
          <cell r="Z58" t="str">
            <v>A</v>
          </cell>
          <cell r="AA58" t="str">
            <v>1966 
1226</v>
          </cell>
          <cell r="AB58" t="str">
            <v>益阳安化县交通运输局</v>
          </cell>
          <cell r="AC58" t="str">
            <v>益阳安化县交通运输局</v>
          </cell>
          <cell r="AD58" t="str">
            <v>四类</v>
          </cell>
          <cell r="AE58" t="str">
            <v>四类桥梁</v>
          </cell>
          <cell r="AF58" t="str">
            <v>桥墩、桥台,上部承重结构,桥面系,其他,基础</v>
          </cell>
          <cell r="AG58" t="str">
            <v>(1)主拱圈砌石局部风化;(2)主拱圈底面横向贯通裂缝,并延伸至拱圈侧面(3)拱上右侧墙水平距墩拱脚斜向裂缝，拱上左、右侧墙与主拱圈交接处全跨范围内断裂、脱开,其中左侧墙砌体存在滑移,与主拱圈错位(4)台左侧翼墙砌体局部鼓肚、松散;(5)墩砌体大面积风化,表面存在砌石节理裂隙;同时砌体伴有灰缝脱落(6)台砌体大面积风化,表面存在砌石节理裂隙;(7)基础存在冲蚀、外露(8)桥面铺装坑洞、钢筋外露,有纵向贯通裂缝;(9)台伸缩缝槽口沥青堵塞、失效</v>
          </cell>
          <cell r="AH58" t="str">
            <v>加固改造</v>
          </cell>
          <cell r="AI58">
            <v>62.84</v>
          </cell>
          <cell r="AJ58" t="str">
            <v>未开工</v>
          </cell>
          <cell r="AK58">
            <v>2026</v>
          </cell>
          <cell r="AL58" t="str">
            <v>十五五</v>
          </cell>
          <cell r="AM58" t="str">
            <v>2026年第一批</v>
          </cell>
          <cell r="AN58" t="str">
            <v>否</v>
          </cell>
          <cell r="AO58" t="str">
            <v>否</v>
          </cell>
          <cell r="AP58" t="str">
            <v>否</v>
          </cell>
          <cell r="AQ58" t="str">
            <v>否</v>
          </cell>
          <cell r="AR58" t="str">
            <v>否</v>
          </cell>
          <cell r="AS58" t="str">
            <v>省公路事务中心</v>
          </cell>
          <cell r="AT58" t="str">
            <v>2025-09-01 17:14:27由省公路事务中心驳回至市公路建养中心，驳回原因：1、按专家意见修改改造方案；</v>
          </cell>
        </row>
        <row r="58">
          <cell r="AY58" t="str">
            <v>是</v>
          </cell>
        </row>
        <row r="59">
          <cell r="J59" t="str">
            <v>S225430923L0280</v>
          </cell>
          <cell r="K59">
            <v>107.748</v>
          </cell>
          <cell r="L59">
            <v>45</v>
          </cell>
          <cell r="M59">
            <v>7.7</v>
          </cell>
          <cell r="N59">
            <v>20</v>
          </cell>
          <cell r="O59" t="str">
            <v>2*20</v>
          </cell>
          <cell r="P59" t="str">
            <v>中桥</v>
          </cell>
          <cell r="Q59" t="str">
            <v>板拱</v>
          </cell>
          <cell r="R59" t="str">
            <v>2类</v>
          </cell>
          <cell r="S59" t="str">
            <v>20241030</v>
          </cell>
          <cell r="T59" t="str">
            <v>汽车-15级</v>
          </cell>
          <cell r="U59" t="str">
            <v>不通航</v>
          </cell>
          <cell r="V59" t="str">
            <v>S225</v>
          </cell>
          <cell r="W59" t="str">
            <v>四级</v>
          </cell>
          <cell r="X59" t="str">
            <v>沟壑</v>
          </cell>
          <cell r="Y59" t="str">
            <v>无防护</v>
          </cell>
          <cell r="Z59" t="str">
            <v>B</v>
          </cell>
          <cell r="AA59" t="str">
            <v>19991212</v>
          </cell>
          <cell r="AB59" t="str">
            <v>安化县公路建设养护中心</v>
          </cell>
          <cell r="AC59" t="str">
            <v>益阳安化县交通运输局</v>
          </cell>
          <cell r="AD59" t="str">
            <v>三类</v>
          </cell>
          <cell r="AE59" t="str">
            <v>适应性不足桥梁（承载能力不足）</v>
          </cell>
        </row>
        <row r="59">
          <cell r="AH59" t="str">
            <v>加固改造</v>
          </cell>
        </row>
        <row r="59">
          <cell r="AL59" t="str">
            <v>十四五</v>
          </cell>
          <cell r="AM59" t="str">
            <v>2021年第一批入库</v>
          </cell>
          <cell r="AN59" t="str">
            <v>否</v>
          </cell>
        </row>
        <row r="59">
          <cell r="AX59" t="str">
            <v>与十四五规划重复桥梁</v>
          </cell>
          <cell r="AY59" t="str">
            <v>是</v>
          </cell>
        </row>
        <row r="59">
          <cell r="BD59" t="str">
            <v>“十四五”项目库结转桥梁</v>
          </cell>
        </row>
        <row r="60">
          <cell r="J60" t="str">
            <v>S225430923L0300</v>
          </cell>
          <cell r="K60">
            <v>109.885</v>
          </cell>
          <cell r="L60">
            <v>10.31</v>
          </cell>
          <cell r="M60">
            <v>8.5</v>
          </cell>
          <cell r="N60">
            <v>8</v>
          </cell>
          <cell r="O60" t="str">
            <v>1*8</v>
          </cell>
          <cell r="P60" t="str">
            <v>小桥</v>
          </cell>
          <cell r="Q60" t="str">
            <v>整体现浇板</v>
          </cell>
          <cell r="R60" t="str">
            <v>3类</v>
          </cell>
          <cell r="S60" t="str">
            <v>20241030</v>
          </cell>
          <cell r="T60" t="str">
            <v>汽车-15级</v>
          </cell>
          <cell r="U60" t="str">
            <v>不通航</v>
          </cell>
          <cell r="V60" t="str">
            <v>S225</v>
          </cell>
          <cell r="W60" t="str">
            <v>四级</v>
          </cell>
          <cell r="X60" t="str">
            <v>沟壑</v>
          </cell>
          <cell r="Y60" t="str">
            <v>无防护</v>
          </cell>
          <cell r="Z60" t="str">
            <v>B</v>
          </cell>
          <cell r="AA60" t="str">
            <v>19760804</v>
          </cell>
          <cell r="AB60" t="str">
            <v>安化县公路建设养护中心</v>
          </cell>
          <cell r="AC60" t="str">
            <v>益阳安化县交通运输局</v>
          </cell>
          <cell r="AD60" t="str">
            <v>二类</v>
          </cell>
          <cell r="AE60" t="str">
            <v>适应性不足桥梁（承载能力不足）</v>
          </cell>
        </row>
        <row r="60">
          <cell r="AH60" t="str">
            <v>加固改造</v>
          </cell>
        </row>
        <row r="60">
          <cell r="AL60" t="str">
            <v>十四五</v>
          </cell>
          <cell r="AM60" t="str">
            <v>2021年第一批入库</v>
          </cell>
          <cell r="AN60" t="str">
            <v>否</v>
          </cell>
        </row>
        <row r="60">
          <cell r="AX60" t="str">
            <v>与十四五规划重复桥梁</v>
          </cell>
          <cell r="AY60" t="str">
            <v>是</v>
          </cell>
        </row>
        <row r="60">
          <cell r="BD60" t="str">
            <v>“十四五”项目库结转桥梁</v>
          </cell>
        </row>
        <row r="61">
          <cell r="J61" t="str">
            <v>G353430921L0280</v>
          </cell>
          <cell r="K61">
            <v>1230.302</v>
          </cell>
          <cell r="L61">
            <v>182.35</v>
          </cell>
          <cell r="M61">
            <v>12.6</v>
          </cell>
        </row>
        <row r="61">
          <cell r="P61" t="str">
            <v>大桥</v>
          </cell>
        </row>
        <row r="61">
          <cell r="T61" t="str">
            <v>汽车-20级</v>
          </cell>
        </row>
        <row r="61">
          <cell r="V61" t="str">
            <v>G353</v>
          </cell>
          <cell r="W61" t="str">
            <v>二级</v>
          </cell>
        </row>
        <row r="61">
          <cell r="AD61" t="str">
            <v>暂定五类</v>
          </cell>
        </row>
        <row r="61">
          <cell r="AY61" t="str">
            <v>是</v>
          </cell>
        </row>
        <row r="61">
          <cell r="BD61" t="str">
            <v>新发现的五类危桥，暂时（11.3）未纳入项目库。本次先纳入任务计划，后续批次申请入库</v>
          </cell>
        </row>
        <row r="62">
          <cell r="J62" t="str">
            <v>S205431081L0450</v>
          </cell>
          <cell r="K62">
            <v>248.798</v>
          </cell>
          <cell r="L62">
            <v>60</v>
          </cell>
          <cell r="M62">
            <v>9.6</v>
          </cell>
          <cell r="N62">
            <v>52</v>
          </cell>
          <cell r="O62" t="str">
            <v>1*52</v>
          </cell>
          <cell r="P62" t="str">
            <v>大桥</v>
          </cell>
          <cell r="Q62" t="str">
            <v>双曲拱</v>
          </cell>
          <cell r="R62" t="str">
            <v>二类</v>
          </cell>
          <cell r="S62" t="str">
            <v>2022 
0929</v>
          </cell>
          <cell r="T62" t="str">
            <v>汽车-15级</v>
          </cell>
          <cell r="U62" t="str">
            <v>不通航</v>
          </cell>
          <cell r="V62" t="str">
            <v>S205</v>
          </cell>
          <cell r="W62" t="str">
            <v>四级</v>
          </cell>
          <cell r="X62" t="str">
            <v>河流</v>
          </cell>
          <cell r="Y62" t="str">
            <v>无防护</v>
          </cell>
          <cell r="Z62" t="str">
            <v>SB</v>
          </cell>
          <cell r="AA62" t="str">
            <v>1986 
0120</v>
          </cell>
          <cell r="AB62" t="str">
            <v>资兴市公路建设养护中心</v>
          </cell>
          <cell r="AC62" t="str">
            <v>资兴市交通运输局</v>
          </cell>
          <cell r="AD62" t="str">
            <v>二类</v>
          </cell>
          <cell r="AE62" t="str">
            <v>桥梁安全防护能力不足桥梁(含公跨铁立交桥);结构存在缺陷桥梁（结构冗余度明显不足桥梁）</v>
          </cell>
          <cell r="AF62" t="str">
            <v>主拱圈,桥面系</v>
          </cell>
          <cell r="AG62" t="str">
            <v>桥面铺装破损、拱圈渗水、坑槽破损、护栏破损</v>
          </cell>
          <cell r="AH62" t="str">
            <v>加固改造</v>
          </cell>
          <cell r="AI62">
            <v>259.2</v>
          </cell>
          <cell r="AJ62" t="str">
            <v>未开工</v>
          </cell>
          <cell r="AK62">
            <v>2026</v>
          </cell>
          <cell r="AL62" t="str">
            <v>十五五</v>
          </cell>
          <cell r="AM62" t="str">
            <v>2026年第一批</v>
          </cell>
          <cell r="AN62" t="str">
            <v>否</v>
          </cell>
          <cell r="AO62" t="str">
            <v>否</v>
          </cell>
          <cell r="AP62" t="str">
            <v>否</v>
          </cell>
          <cell r="AQ62" t="str">
            <v>否</v>
          </cell>
          <cell r="AR62" t="str">
            <v>十四五规划项目：S205资兴黄草至汝城岭秀公路（资兴段）(S205线232.399-250.534)</v>
          </cell>
          <cell r="AS62" t="str">
            <v>省公路事务中心</v>
          </cell>
        </row>
        <row r="62">
          <cell r="AY62" t="str">
            <v>是</v>
          </cell>
        </row>
        <row r="63">
          <cell r="J63" t="str">
            <v>S205431081L0410</v>
          </cell>
          <cell r="K63">
            <v>230.33</v>
          </cell>
          <cell r="L63">
            <v>83</v>
          </cell>
          <cell r="M63">
            <v>7</v>
          </cell>
          <cell r="N63">
            <v>62</v>
          </cell>
          <cell r="O63" t="str">
            <v>1*62</v>
          </cell>
          <cell r="P63" t="str">
            <v>大桥</v>
          </cell>
          <cell r="Q63" t="str">
            <v>双曲拱</v>
          </cell>
          <cell r="R63" t="str">
            <v>二类</v>
          </cell>
          <cell r="S63" t="str">
            <v>2023 
0909</v>
          </cell>
          <cell r="T63" t="str">
            <v>汽车-15级</v>
          </cell>
          <cell r="U63" t="str">
            <v>七级</v>
          </cell>
          <cell r="V63" t="str">
            <v>S205</v>
          </cell>
          <cell r="W63" t="str">
            <v>四级</v>
          </cell>
          <cell r="X63" t="str">
            <v>河流</v>
          </cell>
          <cell r="Y63" t="str">
            <v>无防护</v>
          </cell>
          <cell r="Z63" t="str">
            <v>SB</v>
          </cell>
          <cell r="AA63" t="str">
            <v>1986 
0611</v>
          </cell>
          <cell r="AB63" t="str">
            <v>资兴市公路建设养护中心</v>
          </cell>
          <cell r="AC63" t="str">
            <v>资兴市交通运输局</v>
          </cell>
          <cell r="AD63" t="str">
            <v>二类</v>
          </cell>
          <cell r="AE63" t="str">
            <v>桥梁安全防护能力不足桥梁(含公跨铁立交桥);结构存在缺陷桥梁（结构冗余度明显不足桥梁）</v>
          </cell>
          <cell r="AF63" t="str">
            <v>主拱圈,桥面系</v>
          </cell>
          <cell r="AG63" t="str">
            <v>桥面铺装破损、拱圈渗水、人行道跨中破损</v>
          </cell>
          <cell r="AH63" t="str">
            <v>加固改造</v>
          </cell>
          <cell r="AI63">
            <v>261.45</v>
          </cell>
          <cell r="AJ63" t="str">
            <v>未开工</v>
          </cell>
          <cell r="AK63">
            <v>2026</v>
          </cell>
          <cell r="AL63" t="str">
            <v>十五五</v>
          </cell>
          <cell r="AM63" t="str">
            <v>2026年第一批</v>
          </cell>
          <cell r="AN63" t="str">
            <v>否</v>
          </cell>
          <cell r="AO63" t="str">
            <v>否</v>
          </cell>
          <cell r="AP63" t="str">
            <v>否</v>
          </cell>
          <cell r="AQ63" t="str">
            <v>否</v>
          </cell>
          <cell r="AR63" t="str">
            <v>否</v>
          </cell>
          <cell r="AS63" t="str">
            <v>省公路事务中心</v>
          </cell>
        </row>
        <row r="63">
          <cell r="AY63" t="str">
            <v>是</v>
          </cell>
        </row>
        <row r="64">
          <cell r="J64" t="str">
            <v>S211431022L0480</v>
          </cell>
          <cell r="K64">
            <v>303.65</v>
          </cell>
          <cell r="L64">
            <v>85</v>
          </cell>
          <cell r="M64">
            <v>11.6</v>
          </cell>
          <cell r="N64">
            <v>15</v>
          </cell>
          <cell r="O64" t="str">
            <v>5*15</v>
          </cell>
          <cell r="P64" t="str">
            <v>中桥</v>
          </cell>
          <cell r="Q64" t="str">
            <v>板拱</v>
          </cell>
          <cell r="R64" t="str">
            <v>3类</v>
          </cell>
          <cell r="S64" t="str">
            <v>20240809</v>
          </cell>
          <cell r="T64" t="str">
            <v>汽车-15级</v>
          </cell>
          <cell r="U64" t="str">
            <v>不通航</v>
          </cell>
          <cell r="V64" t="str">
            <v>S211</v>
          </cell>
          <cell r="W64" t="str">
            <v>三级</v>
          </cell>
          <cell r="X64" t="str">
            <v>河流</v>
          </cell>
          <cell r="Y64" t="str">
            <v>无防护</v>
          </cell>
          <cell r="Z64" t="str">
            <v>SB</v>
          </cell>
          <cell r="AA64" t="str">
            <v>19190104</v>
          </cell>
          <cell r="AB64" t="str">
            <v>宜章县公路建设养护中心</v>
          </cell>
          <cell r="AC64" t="str">
            <v>宜章县交通运输局</v>
          </cell>
          <cell r="AD64" t="str">
            <v>三类</v>
          </cell>
          <cell r="AE64" t="str">
            <v>适应性不足桥梁（承载能力不足）</v>
          </cell>
        </row>
        <row r="64">
          <cell r="AH64" t="str">
            <v>拆除重建（全桥）</v>
          </cell>
        </row>
        <row r="64">
          <cell r="AL64" t="str">
            <v>十四五</v>
          </cell>
          <cell r="AM64" t="str">
            <v>2021年第一批入库</v>
          </cell>
          <cell r="AN64" t="str">
            <v>否</v>
          </cell>
        </row>
        <row r="64">
          <cell r="AX64" t="str">
            <v>洪评未批，拟申报26年计划</v>
          </cell>
          <cell r="AY64" t="str">
            <v>是</v>
          </cell>
        </row>
        <row r="64">
          <cell r="BD64" t="str">
            <v>“十四五”项目库结转桥梁</v>
          </cell>
        </row>
        <row r="65">
          <cell r="J65" t="str">
            <v>G207431129L1740</v>
          </cell>
          <cell r="K65">
            <v>3474.195</v>
          </cell>
          <cell r="L65">
            <v>10</v>
          </cell>
          <cell r="M65">
            <v>14</v>
          </cell>
          <cell r="N65">
            <v>5</v>
          </cell>
          <cell r="O65" t="str">
            <v>1*5</v>
          </cell>
          <cell r="P65" t="str">
            <v>小桥</v>
          </cell>
          <cell r="Q65" t="str">
            <v>板拱</v>
          </cell>
          <cell r="R65" t="str">
            <v>二类</v>
          </cell>
          <cell r="S65" t="str">
            <v>2022 
1206</v>
          </cell>
          <cell r="T65" t="str">
            <v>汽车-超20级</v>
          </cell>
          <cell r="U65" t="str">
            <v>不通航</v>
          </cell>
          <cell r="V65" t="str">
            <v>G207</v>
          </cell>
          <cell r="W65" t="str">
            <v>二级</v>
          </cell>
          <cell r="X65" t="str">
            <v>河流</v>
          </cell>
          <cell r="Y65" t="str">
            <v>无防护</v>
          </cell>
          <cell r="Z65" t="str">
            <v>SA</v>
          </cell>
          <cell r="AA65" t="str">
            <v>1958 
0823</v>
          </cell>
          <cell r="AB65" t="str">
            <v>江华瑶族自治县公路建设养护中心</v>
          </cell>
          <cell r="AC65" t="str">
            <v>永州市交通运输局</v>
          </cell>
          <cell r="AD65" t="str">
            <v>三类</v>
          </cell>
          <cell r="AE65" t="str">
            <v>亟需改造的三类桥梁</v>
          </cell>
          <cell r="AF65" t="str">
            <v>桥墩、桥台,桥面系,基础</v>
          </cell>
          <cell r="AG65" t="str">
            <v>（1）1#跨主拱圈底面局部渗水；主拱圈小范围砌石有明显脱落现象。（2）0#墩台基础有局部冲刷、掏空现象。（3）全桥桥面大面积横纵裂缝相互交错。</v>
          </cell>
          <cell r="AH65" t="str">
            <v>拆除重建（上部结构）</v>
          </cell>
          <cell r="AI65">
            <v>112</v>
          </cell>
          <cell r="AJ65" t="str">
            <v>未开工</v>
          </cell>
          <cell r="AK65">
            <v>2026</v>
          </cell>
          <cell r="AL65" t="str">
            <v>十五五</v>
          </cell>
          <cell r="AM65" t="str">
            <v>2026年第一批</v>
          </cell>
          <cell r="AN65" t="str">
            <v>否</v>
          </cell>
          <cell r="AO65" t="str">
            <v>否</v>
          </cell>
          <cell r="AP65" t="str">
            <v>否</v>
          </cell>
          <cell r="AQ65" t="str">
            <v>否</v>
          </cell>
          <cell r="AR65" t="str">
            <v>否</v>
          </cell>
          <cell r="AS65" t="str">
            <v>县公路建养中心</v>
          </cell>
          <cell r="AT65" t="str">
            <v>2025-07-24 09:20:10由省公路事务中心驳回至县公路建养中心，驳回原因：1.检测报告总体评定为2类，与入库等级不一致。建议修改入库类别
；</v>
          </cell>
        </row>
        <row r="65">
          <cell r="AY65" t="str">
            <v>是</v>
          </cell>
        </row>
        <row r="66">
          <cell r="J66" t="str">
            <v>G207431129L1730</v>
          </cell>
          <cell r="K66">
            <v>3473.538</v>
          </cell>
          <cell r="L66">
            <v>16.7</v>
          </cell>
          <cell r="M66">
            <v>13</v>
          </cell>
          <cell r="N66">
            <v>5</v>
          </cell>
          <cell r="O66" t="str">
            <v>2*5</v>
          </cell>
          <cell r="P66" t="str">
            <v>小桥</v>
          </cell>
          <cell r="Q66" t="str">
            <v>实心板梁</v>
          </cell>
          <cell r="R66" t="str">
            <v>二类</v>
          </cell>
          <cell r="S66" t="str">
            <v>2022 
1206</v>
          </cell>
          <cell r="T66" t="str">
            <v>汽车-超20级</v>
          </cell>
          <cell r="U66" t="str">
            <v>不通航</v>
          </cell>
          <cell r="V66" t="str">
            <v>G207</v>
          </cell>
          <cell r="W66" t="str">
            <v>二级</v>
          </cell>
          <cell r="X66" t="str">
            <v>河流</v>
          </cell>
          <cell r="Y66" t="str">
            <v>无防护</v>
          </cell>
          <cell r="Z66" t="str">
            <v>SA</v>
          </cell>
          <cell r="AA66" t="str">
            <v>1970 
0221</v>
          </cell>
          <cell r="AB66" t="str">
            <v>江华瑶族自治县公路建设养护中心</v>
          </cell>
          <cell r="AC66" t="str">
            <v>永州市交通运输局</v>
          </cell>
          <cell r="AD66" t="str">
            <v>三类</v>
          </cell>
          <cell r="AE66" t="str">
            <v>亟需改造的三类桥梁</v>
          </cell>
          <cell r="AF66" t="str">
            <v>桥面系,桥墩、桥台,基础</v>
          </cell>
          <cell r="AG66" t="str">
            <v>（1）1#~2#跨主拱圈底面局部渗水、析白。（2）1-1#、1-2#主梁底部锈胀露筋。（3）1#~2#主拱桥左、右侧拱上填料排水不畅。（4）全桥桥面大面积横纵裂缝相互交错，大面积粗骨料外露。</v>
          </cell>
          <cell r="AH66" t="str">
            <v>拆除重建（上部结构）</v>
          </cell>
          <cell r="AI66">
            <v>173.68</v>
          </cell>
          <cell r="AJ66" t="str">
            <v>未开工</v>
          </cell>
          <cell r="AK66">
            <v>2026</v>
          </cell>
          <cell r="AL66" t="str">
            <v>十五五</v>
          </cell>
          <cell r="AM66" t="str">
            <v>2026年第一批</v>
          </cell>
          <cell r="AN66" t="str">
            <v>否</v>
          </cell>
          <cell r="AO66" t="str">
            <v>否</v>
          </cell>
          <cell r="AP66" t="str">
            <v>否</v>
          </cell>
          <cell r="AQ66" t="str">
            <v>否</v>
          </cell>
          <cell r="AR66" t="str">
            <v>否</v>
          </cell>
          <cell r="AS66" t="str">
            <v>县公路建养中心</v>
          </cell>
          <cell r="AT66" t="str">
            <v>2025-07-24 09:21:04由省公路事务中心驳回至县公路建养中心，驳回原因：1.检测报告总体评定为2类，与入库等级不一致。建议修改入库类别
；</v>
          </cell>
        </row>
        <row r="66">
          <cell r="AY66" t="str">
            <v>是</v>
          </cell>
        </row>
        <row r="67">
          <cell r="J67" t="str">
            <v>G207431129L1780</v>
          </cell>
          <cell r="K67">
            <v>3504.189</v>
          </cell>
          <cell r="L67">
            <v>50.6</v>
          </cell>
          <cell r="M67">
            <v>12</v>
          </cell>
          <cell r="N67">
            <v>9.7</v>
          </cell>
          <cell r="O67" t="str">
            <v>4*9.7</v>
          </cell>
          <cell r="P67" t="str">
            <v>中桥</v>
          </cell>
          <cell r="Q67" t="str">
            <v>实心板梁</v>
          </cell>
          <cell r="R67" t="str">
            <v>二类</v>
          </cell>
          <cell r="S67" t="str">
            <v>2022 
1205</v>
          </cell>
          <cell r="T67" t="str">
            <v>汽车-超20级</v>
          </cell>
          <cell r="U67" t="str">
            <v>不通航</v>
          </cell>
          <cell r="V67" t="str">
            <v>G207</v>
          </cell>
          <cell r="W67" t="str">
            <v>二级</v>
          </cell>
          <cell r="X67" t="str">
            <v>河流</v>
          </cell>
          <cell r="Y67" t="str">
            <v>无防护</v>
          </cell>
          <cell r="Z67" t="str">
            <v>SA</v>
          </cell>
          <cell r="AA67" t="str">
            <v>1958 
1208</v>
          </cell>
          <cell r="AB67" t="str">
            <v>江华瑶族自治县公路建设养护中心</v>
          </cell>
          <cell r="AC67" t="str">
            <v>永州市交通运输局</v>
          </cell>
          <cell r="AD67" t="str">
            <v>三类</v>
          </cell>
          <cell r="AE67" t="str">
            <v>亟需改造的三类桥梁</v>
          </cell>
          <cell r="AF67" t="str">
            <v>桥面系,基础,上部承重结构</v>
          </cell>
          <cell r="AG67" t="str">
            <v>左幅圬工拱:(1)3#、4#跨主拱圈底部均存在渗水且析白。(2)全桥右侧拱上结构与右幅现浇板梁搭接处渗水。(3)3#墩下部 1m 范围内上游侧被河流冲蚀，局部砌块灰缝脱落。0#台基础左侧 2.2m 范围内冲刷、掏空;3#墩基础小桩号面冲刷、掏空。右幅现浇板:(1)1#、4#跨现浇板梁底局部混凝土空洞、露筋。(2)1#墩墩帽小桩号面2处锈胀露筋，导致表面混凝土胀裂，2#墩大桩号面局部渗水、污染，3#墩大桩号面局部渗水、污染:4#台下部 0.6m 范围内冲蚀，有磨损、骨料外露现象。</v>
          </cell>
          <cell r="AH67" t="str">
            <v>拆除重建（上部结构）</v>
          </cell>
          <cell r="AI67">
            <v>526.24</v>
          </cell>
          <cell r="AJ67" t="str">
            <v>未开工</v>
          </cell>
          <cell r="AK67">
            <v>2026</v>
          </cell>
          <cell r="AL67" t="str">
            <v>十五五</v>
          </cell>
          <cell r="AM67" t="str">
            <v>2026年第一批</v>
          </cell>
          <cell r="AN67" t="str">
            <v>否</v>
          </cell>
          <cell r="AO67" t="str">
            <v>否</v>
          </cell>
          <cell r="AP67" t="str">
            <v>否</v>
          </cell>
          <cell r="AQ67" t="str">
            <v>否</v>
          </cell>
          <cell r="AR67" t="str">
            <v>否</v>
          </cell>
          <cell r="AS67" t="str">
            <v>县公路建养中心</v>
          </cell>
          <cell r="AT67" t="str">
            <v>2025-09-01 17:15:06由省公路事务中心驳回至县公路建养中心，驳回原因：1、详细补充申报表桥梁主要病害；2、按专家意见修改改造方案；3、建议市公路交通部门审核相关资料后再上报。；</v>
          </cell>
        </row>
        <row r="67">
          <cell r="AY67" t="str">
            <v>是</v>
          </cell>
        </row>
        <row r="68">
          <cell r="J68" t="str">
            <v>S230431123L0070</v>
          </cell>
          <cell r="K68">
            <v>43.488</v>
          </cell>
          <cell r="L68">
            <v>172</v>
          </cell>
          <cell r="M68">
            <v>12</v>
          </cell>
          <cell r="N68">
            <v>125</v>
          </cell>
          <cell r="O68" t="str">
            <v>1*7+2*9+1*125+1*9+1*8</v>
          </cell>
          <cell r="P68" t="str">
            <v>大桥</v>
          </cell>
          <cell r="Q68" t="str">
            <v>桁架拱</v>
          </cell>
          <cell r="R68" t="str">
            <v>3类</v>
          </cell>
          <cell r="S68" t="str">
            <v>20241118</v>
          </cell>
          <cell r="T68" t="str">
            <v>汽车-20级</v>
          </cell>
          <cell r="U68" t="str">
            <v>不通航</v>
          </cell>
          <cell r="V68" t="str">
            <v>S230</v>
          </cell>
          <cell r="W68" t="str">
            <v>二级</v>
          </cell>
          <cell r="X68" t="str">
            <v>河流</v>
          </cell>
          <cell r="Y68" t="str">
            <v>无防护</v>
          </cell>
          <cell r="Z68" t="str">
            <v>SB</v>
          </cell>
          <cell r="AA68" t="str">
            <v>20000912</v>
          </cell>
          <cell r="AB68" t="str">
            <v>双牌县公路建设养护中心</v>
          </cell>
          <cell r="AC68" t="str">
            <v>永州市交通运输局</v>
          </cell>
          <cell r="AD68" t="str">
            <v>二类</v>
          </cell>
          <cell r="AE68" t="str">
            <v>结构存在缺陷桥梁</v>
          </cell>
        </row>
        <row r="68">
          <cell r="AH68" t="str">
            <v>加固改造</v>
          </cell>
        </row>
        <row r="68">
          <cell r="AL68" t="str">
            <v>十四五</v>
          </cell>
          <cell r="AM68" t="str">
            <v>2021年第一批入库</v>
          </cell>
          <cell r="AN68" t="str">
            <v>否</v>
          </cell>
        </row>
        <row r="68">
          <cell r="AX68" t="str">
            <v>2025年第六批初审不通过项目</v>
          </cell>
          <cell r="AY68" t="str">
            <v>是</v>
          </cell>
        </row>
        <row r="68">
          <cell r="BD68" t="str">
            <v>“十四五”项目库结转桥梁</v>
          </cell>
        </row>
        <row r="69">
          <cell r="J69" t="str">
            <v>G207431124L1620</v>
          </cell>
          <cell r="K69">
            <v>3404.395</v>
          </cell>
          <cell r="L69">
            <v>78.3</v>
          </cell>
          <cell r="M69">
            <v>11</v>
          </cell>
          <cell r="N69">
            <v>8.2</v>
          </cell>
          <cell r="O69" t="str">
            <v>7*8.2</v>
          </cell>
          <cell r="P69" t="str">
            <v>中桥</v>
          </cell>
          <cell r="Q69" t="str">
            <v>板拱</v>
          </cell>
          <cell r="R69" t="str">
            <v>2类</v>
          </cell>
          <cell r="S69" t="str">
            <v>20221210</v>
          </cell>
          <cell r="T69" t="str">
            <v>汽车-20级</v>
          </cell>
          <cell r="U69" t="str">
            <v>不通航</v>
          </cell>
          <cell r="V69" t="str">
            <v>G207</v>
          </cell>
          <cell r="W69" t="str">
            <v>二级</v>
          </cell>
          <cell r="X69" t="str">
            <v>沟壑</v>
          </cell>
          <cell r="Y69" t="str">
            <v>无防护</v>
          </cell>
          <cell r="Z69" t="str">
            <v>SS</v>
          </cell>
          <cell r="AA69" t="str">
            <v>19670905</v>
          </cell>
          <cell r="AB69" t="str">
            <v>道县公路建设养护中心</v>
          </cell>
          <cell r="AC69" t="str">
            <v>永州市公路建设养护中心</v>
          </cell>
          <cell r="AD69" t="str">
            <v>四类</v>
          </cell>
          <cell r="AE69" t="str">
            <v>四类桥梁</v>
          </cell>
        </row>
        <row r="69">
          <cell r="AH69" t="str">
            <v>加固改造</v>
          </cell>
        </row>
        <row r="69">
          <cell r="AL69" t="str">
            <v>十四五</v>
          </cell>
          <cell r="AM69" t="str">
            <v>2025年第一批新增入库</v>
          </cell>
          <cell r="AN69" t="str">
            <v>否</v>
          </cell>
        </row>
        <row r="69">
          <cell r="AY69" t="str">
            <v>是</v>
          </cell>
          <cell r="AZ69" t="str">
            <v>是</v>
          </cell>
        </row>
        <row r="70">
          <cell r="J70" t="str">
            <v>S348431125L0180</v>
          </cell>
          <cell r="K70">
            <v>143.78</v>
          </cell>
          <cell r="L70">
            <v>109.8</v>
          </cell>
          <cell r="M70">
            <v>14.5</v>
          </cell>
          <cell r="N70">
            <v>10.7</v>
          </cell>
          <cell r="O70" t="str">
            <v>8*10.7</v>
          </cell>
          <cell r="P70" t="str">
            <v>中桥</v>
          </cell>
          <cell r="Q70" t="str">
            <v>板拱</v>
          </cell>
          <cell r="R70" t="str">
            <v>2类</v>
          </cell>
          <cell r="S70" t="str">
            <v>20240508</v>
          </cell>
          <cell r="T70" t="str">
            <v>汽车-超20级</v>
          </cell>
          <cell r="U70" t="str">
            <v>不通航</v>
          </cell>
          <cell r="V70" t="str">
            <v>S348</v>
          </cell>
          <cell r="W70" t="str">
            <v>二级</v>
          </cell>
          <cell r="X70" t="str">
            <v>河流</v>
          </cell>
          <cell r="Y70" t="str">
            <v>无防护</v>
          </cell>
          <cell r="Z70" t="str">
            <v>无</v>
          </cell>
          <cell r="AA70" t="str">
            <v>19731116</v>
          </cell>
          <cell r="AB70" t="str">
            <v>江永县公路建设养护中心</v>
          </cell>
          <cell r="AC70" t="str">
            <v>永州市公路建设养护中心</v>
          </cell>
          <cell r="AD70" t="str">
            <v>四类</v>
          </cell>
          <cell r="AE70" t="str">
            <v>四类桥梁</v>
          </cell>
        </row>
        <row r="70">
          <cell r="AH70" t="str">
            <v>加固改造</v>
          </cell>
        </row>
        <row r="70">
          <cell r="AL70" t="str">
            <v>十四五</v>
          </cell>
          <cell r="AM70" t="str">
            <v>2025年第一批新增入库</v>
          </cell>
          <cell r="AN70" t="str">
            <v>否</v>
          </cell>
        </row>
        <row r="70">
          <cell r="AU70" t="str">
            <v>是</v>
          </cell>
          <cell r="AV70" t="str">
            <v>2025年</v>
          </cell>
          <cell r="AW70" t="str">
            <v>2025年第六批</v>
          </cell>
        </row>
        <row r="71">
          <cell r="J71" t="str">
            <v>S229431126L0160</v>
          </cell>
          <cell r="K71">
            <v>64.33</v>
          </cell>
          <cell r="L71">
            <v>76.3</v>
          </cell>
          <cell r="M71">
            <v>6</v>
          </cell>
          <cell r="N71">
            <v>12.1</v>
          </cell>
          <cell r="O71" t="str">
            <v>5*12.1</v>
          </cell>
          <cell r="P71" t="str">
            <v>中桥</v>
          </cell>
          <cell r="Q71" t="str">
            <v>板拱</v>
          </cell>
          <cell r="R71" t="str">
            <v>3类</v>
          </cell>
          <cell r="S71" t="str">
            <v>20241122</v>
          </cell>
          <cell r="T71" t="str">
            <v>汽车-15级</v>
          </cell>
          <cell r="U71" t="str">
            <v>不通航</v>
          </cell>
          <cell r="V71" t="str">
            <v>S229</v>
          </cell>
          <cell r="W71" t="str">
            <v>四级</v>
          </cell>
          <cell r="X71" t="str">
            <v>河流</v>
          </cell>
          <cell r="Y71" t="str">
            <v>无防护</v>
          </cell>
          <cell r="Z71" t="str">
            <v>SA</v>
          </cell>
          <cell r="AA71" t="str">
            <v>19900930</v>
          </cell>
          <cell r="AB71" t="str">
            <v>宁远县交通运输局</v>
          </cell>
          <cell r="AC71" t="str">
            <v>宁远县交通运输局</v>
          </cell>
          <cell r="AD71" t="str">
            <v>三类</v>
          </cell>
          <cell r="AE71" t="str">
            <v>适应性不足桥梁（承载能力不足）</v>
          </cell>
        </row>
        <row r="71">
          <cell r="AH71" t="str">
            <v>加固改造</v>
          </cell>
        </row>
        <row r="71">
          <cell r="AL71" t="str">
            <v>十四五</v>
          </cell>
          <cell r="AM71" t="str">
            <v>2025年第一批新增入库</v>
          </cell>
          <cell r="AN71" t="str">
            <v>否</v>
          </cell>
        </row>
        <row r="71">
          <cell r="AY71" t="str">
            <v>是</v>
          </cell>
        </row>
        <row r="72">
          <cell r="J72" t="str">
            <v>G209431225L1090</v>
          </cell>
          <cell r="K72">
            <v>2922.667</v>
          </cell>
          <cell r="L72">
            <v>30</v>
          </cell>
          <cell r="M72">
            <v>11.46</v>
          </cell>
          <cell r="N72">
            <v>20</v>
          </cell>
          <cell r="O72" t="str">
            <v>1*20</v>
          </cell>
          <cell r="P72" t="str">
            <v>中桥</v>
          </cell>
          <cell r="Q72" t="str">
            <v>空心板梁</v>
          </cell>
          <cell r="R72" t="str">
            <v>3类</v>
          </cell>
          <cell r="S72" t="str">
            <v>20230918</v>
          </cell>
          <cell r="T72" t="str">
            <v>公路Ⅱ级</v>
          </cell>
          <cell r="U72" t="str">
            <v>不通航</v>
          </cell>
          <cell r="V72" t="str">
            <v>G209</v>
          </cell>
          <cell r="W72" t="str">
            <v>二级</v>
          </cell>
          <cell r="X72" t="str">
            <v>河流</v>
          </cell>
          <cell r="Y72" t="str">
            <v>无防护</v>
          </cell>
          <cell r="Z72" t="str">
            <v>A</v>
          </cell>
          <cell r="AA72" t="str">
            <v>20121206</v>
          </cell>
          <cell r="AB72" t="str">
            <v>会同县公路建设养护中心</v>
          </cell>
          <cell r="AC72" t="str">
            <v>会同县交通运输局</v>
          </cell>
          <cell r="AD72" t="str">
            <v>四类</v>
          </cell>
          <cell r="AE72" t="str">
            <v>四类桥梁</v>
          </cell>
        </row>
        <row r="72">
          <cell r="AH72" t="str">
            <v>加固改造</v>
          </cell>
        </row>
        <row r="72">
          <cell r="AL72" t="str">
            <v>十四五</v>
          </cell>
          <cell r="AM72" t="str">
            <v>2025年第一批新增入库</v>
          </cell>
          <cell r="AN72" t="str">
            <v>否</v>
          </cell>
        </row>
        <row r="72">
          <cell r="AY72" t="str">
            <v>是</v>
          </cell>
          <cell r="AZ72" t="str">
            <v>是</v>
          </cell>
        </row>
        <row r="73">
          <cell r="J73" t="str">
            <v>S249431225L0750</v>
          </cell>
          <cell r="K73">
            <v>167.731</v>
          </cell>
          <cell r="L73">
            <v>58.06</v>
          </cell>
          <cell r="M73">
            <v>7.9</v>
          </cell>
          <cell r="N73">
            <v>12.5</v>
          </cell>
          <cell r="O73" t="str">
            <v>3*12.5</v>
          </cell>
          <cell r="P73" t="str">
            <v>中桥</v>
          </cell>
          <cell r="Q73" t="str">
            <v>T梁</v>
          </cell>
          <cell r="R73" t="str">
            <v>2类</v>
          </cell>
          <cell r="S73" t="str">
            <v>20230906</v>
          </cell>
          <cell r="T73" t="str">
            <v>汽车-20级</v>
          </cell>
          <cell r="U73" t="str">
            <v>不通航</v>
          </cell>
          <cell r="V73" t="str">
            <v>S249</v>
          </cell>
          <cell r="W73" t="str">
            <v>三级</v>
          </cell>
          <cell r="X73" t="str">
            <v>河流</v>
          </cell>
          <cell r="Y73" t="str">
            <v>无防护</v>
          </cell>
          <cell r="Z73" t="str">
            <v>SB</v>
          </cell>
          <cell r="AA73" t="str">
            <v>19970101</v>
          </cell>
          <cell r="AB73" t="str">
            <v>会同县公路建设养护中心</v>
          </cell>
          <cell r="AC73" t="str">
            <v>会同县交通运输局</v>
          </cell>
          <cell r="AD73" t="str">
            <v>四类</v>
          </cell>
          <cell r="AE73" t="str">
            <v>四类桥梁</v>
          </cell>
        </row>
        <row r="73">
          <cell r="AH73" t="str">
            <v>加固改造</v>
          </cell>
        </row>
        <row r="73">
          <cell r="AL73" t="str">
            <v>十四五</v>
          </cell>
          <cell r="AM73" t="str">
            <v>2025年第一批新增入库</v>
          </cell>
          <cell r="AN73" t="str">
            <v>否</v>
          </cell>
        </row>
        <row r="73">
          <cell r="AU73" t="str">
            <v>是</v>
          </cell>
          <cell r="AV73" t="str">
            <v>2025年</v>
          </cell>
          <cell r="AW73" t="str">
            <v>2025年第六批</v>
          </cell>
        </row>
        <row r="74">
          <cell r="J74" t="str">
            <v>S254431226L0090</v>
          </cell>
          <cell r="K74">
            <v>37.119</v>
          </cell>
          <cell r="L74">
            <v>18</v>
          </cell>
          <cell r="M74">
            <v>7.5</v>
          </cell>
          <cell r="N74">
            <v>9</v>
          </cell>
          <cell r="O74" t="str">
            <v>1*9</v>
          </cell>
          <cell r="P74" t="str">
            <v>小桥</v>
          </cell>
          <cell r="Q74" t="str">
            <v>板拱</v>
          </cell>
          <cell r="R74" t="str">
            <v>4类</v>
          </cell>
          <cell r="S74" t="str">
            <v>20241215</v>
          </cell>
          <cell r="T74" t="str">
            <v>汽车-20级</v>
          </cell>
          <cell r="U74" t="str">
            <v>不通航</v>
          </cell>
          <cell r="V74" t="str">
            <v>S254</v>
          </cell>
          <cell r="W74" t="str">
            <v>二级</v>
          </cell>
          <cell r="X74" t="str">
            <v>河流</v>
          </cell>
          <cell r="Y74" t="str">
            <v>无防护</v>
          </cell>
          <cell r="Z74" t="str">
            <v>SS</v>
          </cell>
          <cell r="AA74" t="str">
            <v>19881025</v>
          </cell>
          <cell r="AB74" t="str">
            <v>麻阳苗族自治县公路建设养护中心</v>
          </cell>
          <cell r="AC74" t="str">
            <v>麻阳苗族自治县公路建设养护中心</v>
          </cell>
          <cell r="AD74" t="str">
            <v>四类</v>
          </cell>
          <cell r="AE74" t="str">
            <v>四类桥梁</v>
          </cell>
          <cell r="AF74" t="e">
            <v>#N/A</v>
          </cell>
          <cell r="AG74" t="e">
            <v>#N/A</v>
          </cell>
          <cell r="AH74" t="str">
            <v>拆除重建（全桥）</v>
          </cell>
        </row>
        <row r="74">
          <cell r="AL74" t="str">
            <v>十四五</v>
          </cell>
          <cell r="AM74" t="str">
            <v>2025年第一批新增入库</v>
          </cell>
          <cell r="AN74" t="str">
            <v>否</v>
          </cell>
        </row>
        <row r="74">
          <cell r="AU74" t="str">
            <v>是</v>
          </cell>
          <cell r="AV74" t="str">
            <v>2025年</v>
          </cell>
          <cell r="AW74" t="str">
            <v>2025年第六批</v>
          </cell>
        </row>
        <row r="75">
          <cell r="J75" t="str">
            <v>S335431227L0290</v>
          </cell>
          <cell r="K75">
            <v>102.003</v>
          </cell>
          <cell r="L75">
            <v>9</v>
          </cell>
          <cell r="M75">
            <v>7.2</v>
          </cell>
          <cell r="N75">
            <v>5.5</v>
          </cell>
          <cell r="O75" t="str">
            <v>1*5.5</v>
          </cell>
          <cell r="P75" t="str">
            <v>小桥</v>
          </cell>
          <cell r="Q75" t="str">
            <v>板拱</v>
          </cell>
          <cell r="R75" t="str">
            <v>2类</v>
          </cell>
          <cell r="S75" t="str">
            <v>20241210</v>
          </cell>
          <cell r="T75" t="str">
            <v>汽车-20级</v>
          </cell>
          <cell r="U75" t="str">
            <v>不通航</v>
          </cell>
          <cell r="V75" t="str">
            <v>S335</v>
          </cell>
          <cell r="W75" t="str">
            <v>四级</v>
          </cell>
          <cell r="X75" t="str">
            <v>河流</v>
          </cell>
          <cell r="Y75" t="str">
            <v>无防护</v>
          </cell>
          <cell r="Z75" t="str">
            <v>SS</v>
          </cell>
          <cell r="AA75" t="str">
            <v>19771111</v>
          </cell>
          <cell r="AB75" t="str">
            <v>新晃侗族自治县公路建设养护中心</v>
          </cell>
          <cell r="AC75" t="str">
            <v>怀化市公路建设养护中心</v>
          </cell>
          <cell r="AD75" t="str">
            <v>四类</v>
          </cell>
          <cell r="AE75" t="str">
            <v>四类桥梁</v>
          </cell>
        </row>
        <row r="75">
          <cell r="AH75" t="str">
            <v>拆除重建（全桥）</v>
          </cell>
        </row>
        <row r="75">
          <cell r="AL75" t="str">
            <v>十四五</v>
          </cell>
          <cell r="AM75" t="str">
            <v>2025年第一批新增入库</v>
          </cell>
          <cell r="AN75" t="str">
            <v>否</v>
          </cell>
        </row>
        <row r="75">
          <cell r="AU75" t="str">
            <v>是</v>
          </cell>
          <cell r="AV75" t="str">
            <v>2025年</v>
          </cell>
          <cell r="AW75" t="str">
            <v>2025年第六批</v>
          </cell>
        </row>
        <row r="76">
          <cell r="J76" t="str">
            <v>G319431222L1030</v>
          </cell>
          <cell r="K76">
            <v>1752.766</v>
          </cell>
          <cell r="L76">
            <v>12</v>
          </cell>
          <cell r="M76">
            <v>10</v>
          </cell>
          <cell r="N76">
            <v>6</v>
          </cell>
          <cell r="O76" t="str">
            <v>1*6</v>
          </cell>
          <cell r="P76" t="str">
            <v>小桥</v>
          </cell>
          <cell r="Q76" t="str">
            <v>板拱</v>
          </cell>
          <cell r="R76" t="str">
            <v>4类</v>
          </cell>
          <cell r="S76" t="str">
            <v>20241118</v>
          </cell>
          <cell r="T76" t="str">
            <v>汽车-20级</v>
          </cell>
          <cell r="U76" t="str">
            <v>不通航</v>
          </cell>
          <cell r="V76" t="str">
            <v>G319</v>
          </cell>
          <cell r="W76" t="str">
            <v>二级</v>
          </cell>
          <cell r="X76" t="str">
            <v>河流</v>
          </cell>
          <cell r="Y76" t="str">
            <v>无防护</v>
          </cell>
          <cell r="Z76" t="str">
            <v>SS</v>
          </cell>
          <cell r="AA76" t="str">
            <v>20001231</v>
          </cell>
          <cell r="AB76" t="str">
            <v>沅陵县公路建设养护中心</v>
          </cell>
          <cell r="AC76" t="str">
            <v>沅陵县公路建设养护中心</v>
          </cell>
          <cell r="AD76" t="str">
            <v>四类</v>
          </cell>
          <cell r="AE76" t="str">
            <v>四类桥梁</v>
          </cell>
          <cell r="AF76" t="e">
            <v>#N/A</v>
          </cell>
          <cell r="AG76" t="e">
            <v>#N/A</v>
          </cell>
          <cell r="AH76" t="str">
            <v>拆除重建（全桥）</v>
          </cell>
        </row>
        <row r="76">
          <cell r="AL76" t="str">
            <v>十四五</v>
          </cell>
          <cell r="AM76" t="str">
            <v>2025年第一批新增入库</v>
          </cell>
          <cell r="AN76" t="str">
            <v>否</v>
          </cell>
        </row>
        <row r="76">
          <cell r="AY76" t="str">
            <v>是</v>
          </cell>
          <cell r="AZ76" t="str">
            <v>是</v>
          </cell>
        </row>
        <row r="77">
          <cell r="J77" t="str">
            <v>S318431222L0300</v>
          </cell>
          <cell r="K77">
            <v>164.226</v>
          </cell>
          <cell r="L77">
            <v>28</v>
          </cell>
          <cell r="M77">
            <v>7.8</v>
          </cell>
          <cell r="N77">
            <v>10</v>
          </cell>
          <cell r="O77" t="str">
            <v>1*10</v>
          </cell>
          <cell r="P77" t="str">
            <v>小桥</v>
          </cell>
          <cell r="Q77" t="str">
            <v>板拱</v>
          </cell>
          <cell r="R77" t="str">
            <v>3类</v>
          </cell>
          <cell r="S77" t="str">
            <v>20241118</v>
          </cell>
          <cell r="T77" t="str">
            <v>汽车-20级</v>
          </cell>
          <cell r="U77" t="str">
            <v>不通航</v>
          </cell>
          <cell r="V77" t="str">
            <v>S318</v>
          </cell>
          <cell r="W77" t="str">
            <v>四级</v>
          </cell>
          <cell r="X77" t="str">
            <v>沟壑</v>
          </cell>
          <cell r="Y77" t="str">
            <v>无防护</v>
          </cell>
          <cell r="Z77" t="str">
            <v>A</v>
          </cell>
          <cell r="AA77" t="str">
            <v>19940327</v>
          </cell>
          <cell r="AB77" t="str">
            <v>沅陵县公路建设养护中心</v>
          </cell>
          <cell r="AC77" t="str">
            <v>沅陵县公路建设养护中心</v>
          </cell>
          <cell r="AD77" t="str">
            <v>四类</v>
          </cell>
          <cell r="AE77" t="str">
            <v>四类桥梁</v>
          </cell>
        </row>
        <row r="77">
          <cell r="AH77" t="str">
            <v>加固改造</v>
          </cell>
        </row>
        <row r="77">
          <cell r="AL77" t="str">
            <v>十四五</v>
          </cell>
          <cell r="AM77" t="str">
            <v>2025年第一批新增入库</v>
          </cell>
          <cell r="AN77" t="str">
            <v>否</v>
          </cell>
        </row>
        <row r="77">
          <cell r="AY77" t="str">
            <v>是</v>
          </cell>
        </row>
        <row r="78">
          <cell r="J78" t="str">
            <v>G320431228L1070</v>
          </cell>
          <cell r="K78">
            <v>1702.565</v>
          </cell>
          <cell r="L78">
            <v>180</v>
          </cell>
          <cell r="M78">
            <v>12.45</v>
          </cell>
          <cell r="N78">
            <v>40</v>
          </cell>
          <cell r="O78" t="str">
            <v>3*10+3*40+3*10</v>
          </cell>
          <cell r="P78" t="str">
            <v>大桥</v>
          </cell>
          <cell r="Q78" t="str">
            <v>箱形梁</v>
          </cell>
          <cell r="R78" t="str">
            <v>2类</v>
          </cell>
          <cell r="S78" t="str">
            <v>20221028</v>
          </cell>
          <cell r="T78" t="str">
            <v>汽车-20级</v>
          </cell>
          <cell r="U78" t="str">
            <v>七级</v>
          </cell>
          <cell r="V78" t="str">
            <v>G320</v>
          </cell>
          <cell r="W78" t="str">
            <v>二级</v>
          </cell>
          <cell r="X78" t="str">
            <v>河流</v>
          </cell>
          <cell r="Y78" t="str">
            <v>无防护</v>
          </cell>
          <cell r="Z78" t="str">
            <v>SB</v>
          </cell>
          <cell r="AA78" t="str">
            <v>20001231</v>
          </cell>
          <cell r="AB78" t="str">
            <v>芷江侗族自治县公路建设养护中心</v>
          </cell>
          <cell r="AC78" t="str">
            <v>怀化市交通运输局</v>
          </cell>
          <cell r="AD78" t="str">
            <v>四类</v>
          </cell>
          <cell r="AE78" t="str">
            <v>四类桥梁、适应性不足桥梁（承载能力不足）</v>
          </cell>
        </row>
        <row r="78">
          <cell r="AH78" t="str">
            <v>加固改造</v>
          </cell>
        </row>
        <row r="78">
          <cell r="AL78" t="str">
            <v>十四五</v>
          </cell>
          <cell r="AM78" t="str">
            <v>2025年第一批新增入库</v>
          </cell>
          <cell r="AN78" t="str">
            <v>否</v>
          </cell>
        </row>
        <row r="78">
          <cell r="AY78" t="str">
            <v>是</v>
          </cell>
          <cell r="AZ78" t="str">
            <v>是</v>
          </cell>
        </row>
        <row r="79">
          <cell r="J79" t="str">
            <v>S341431230L0470</v>
          </cell>
          <cell r="K79">
            <v>301.573</v>
          </cell>
          <cell r="L79">
            <v>31.8</v>
          </cell>
          <cell r="M79">
            <v>6.4</v>
          </cell>
          <cell r="N79">
            <v>9.8</v>
          </cell>
          <cell r="O79" t="str">
            <v>3*9.8</v>
          </cell>
          <cell r="P79" t="str">
            <v>小桥</v>
          </cell>
          <cell r="Q79" t="str">
            <v>T梁</v>
          </cell>
          <cell r="R79" t="str">
            <v>2类</v>
          </cell>
          <cell r="S79" t="str">
            <v>20220804</v>
          </cell>
          <cell r="T79" t="str">
            <v>汽车-10级</v>
          </cell>
          <cell r="U79" t="str">
            <v>不通航</v>
          </cell>
          <cell r="V79" t="str">
            <v>S341</v>
          </cell>
          <cell r="W79" t="str">
            <v>四级</v>
          </cell>
          <cell r="X79" t="str">
            <v>沟壑</v>
          </cell>
          <cell r="Y79" t="str">
            <v>无防护</v>
          </cell>
          <cell r="Z79" t="str">
            <v>无</v>
          </cell>
          <cell r="AA79" t="str">
            <v>19811201</v>
          </cell>
          <cell r="AB79" t="str">
            <v>通道侗族自治县公路建设养护中心</v>
          </cell>
          <cell r="AC79" t="str">
            <v>怀化市交通运输局</v>
          </cell>
          <cell r="AD79" t="str">
            <v>三类</v>
          </cell>
          <cell r="AE79" t="str">
            <v>适应性不足桥梁（承载能力不足）</v>
          </cell>
        </row>
        <row r="79">
          <cell r="AH79" t="str">
            <v>加固改造</v>
          </cell>
        </row>
        <row r="79">
          <cell r="AL79" t="str">
            <v>十四五</v>
          </cell>
          <cell r="AM79" t="str">
            <v>2021年第一批入库</v>
          </cell>
          <cell r="AN79" t="str">
            <v>否</v>
          </cell>
        </row>
        <row r="79">
          <cell r="AX79" t="str">
            <v>与十四五规划重复桥梁</v>
          </cell>
          <cell r="AY79" t="str">
            <v>是</v>
          </cell>
        </row>
        <row r="79">
          <cell r="BD79" t="str">
            <v>“十四五”项目库结转桥梁</v>
          </cell>
        </row>
        <row r="80">
          <cell r="J80" t="str">
            <v>S341431230L0490</v>
          </cell>
          <cell r="K80">
            <v>314.838</v>
          </cell>
          <cell r="L80">
            <v>23</v>
          </cell>
          <cell r="M80">
            <v>6.2</v>
          </cell>
          <cell r="N80">
            <v>11</v>
          </cell>
          <cell r="O80" t="str">
            <v>2*11</v>
          </cell>
          <cell r="P80" t="str">
            <v>小桥</v>
          </cell>
          <cell r="Q80" t="str">
            <v>板拱</v>
          </cell>
          <cell r="R80" t="str">
            <v>2类</v>
          </cell>
          <cell r="S80" t="str">
            <v>20220802</v>
          </cell>
          <cell r="T80" t="str">
            <v>汽车-10级</v>
          </cell>
          <cell r="U80" t="str">
            <v>不通航</v>
          </cell>
          <cell r="V80" t="str">
            <v>S341</v>
          </cell>
          <cell r="W80" t="str">
            <v>四级</v>
          </cell>
          <cell r="X80" t="str">
            <v>沟壑</v>
          </cell>
          <cell r="Y80" t="str">
            <v>无防护</v>
          </cell>
          <cell r="Z80" t="str">
            <v>无</v>
          </cell>
          <cell r="AA80" t="str">
            <v>19791121</v>
          </cell>
          <cell r="AB80" t="str">
            <v>通道侗族自治县公路建设养护中心</v>
          </cell>
          <cell r="AC80" t="str">
            <v>怀化市交通运输局</v>
          </cell>
          <cell r="AD80" t="str">
            <v>三类</v>
          </cell>
          <cell r="AE80" t="str">
            <v>适应性不足桥梁（承载能力不足）</v>
          </cell>
        </row>
        <row r="80">
          <cell r="AH80" t="str">
            <v>加固改造</v>
          </cell>
        </row>
        <row r="80">
          <cell r="AL80" t="str">
            <v>十四五</v>
          </cell>
          <cell r="AM80" t="str">
            <v>2021年第一批入库</v>
          </cell>
          <cell r="AN80" t="str">
            <v>否</v>
          </cell>
        </row>
        <row r="80">
          <cell r="AX80" t="str">
            <v>与十四五规划重复桥梁</v>
          </cell>
          <cell r="AY80" t="str">
            <v>是</v>
          </cell>
        </row>
        <row r="80">
          <cell r="BD80" t="str">
            <v>“十四五”项目库结转桥梁</v>
          </cell>
        </row>
        <row r="81">
          <cell r="J81" t="str">
            <v>G242431227L0110</v>
          </cell>
          <cell r="K81">
            <v>2823.283</v>
          </cell>
          <cell r="L81">
            <v>24.8</v>
          </cell>
          <cell r="M81">
            <v>9.7</v>
          </cell>
          <cell r="N81">
            <v>12</v>
          </cell>
          <cell r="O81" t="str">
            <v>1*12</v>
          </cell>
          <cell r="P81" t="str">
            <v>小桥</v>
          </cell>
          <cell r="Q81" t="str">
            <v>板拱</v>
          </cell>
          <cell r="R81" t="str">
            <v>2类</v>
          </cell>
          <cell r="S81" t="str">
            <v>20241215</v>
          </cell>
          <cell r="T81" t="str">
            <v>汽车-15级</v>
          </cell>
          <cell r="U81" t="str">
            <v>不通航</v>
          </cell>
          <cell r="V81" t="str">
            <v>G242</v>
          </cell>
          <cell r="W81" t="str">
            <v>三级</v>
          </cell>
          <cell r="X81" t="str">
            <v>河流</v>
          </cell>
          <cell r="Y81" t="str">
            <v>无防护</v>
          </cell>
          <cell r="Z81" t="str">
            <v>SS</v>
          </cell>
          <cell r="AA81" t="str">
            <v>19641231</v>
          </cell>
          <cell r="AB81" t="str">
            <v>新晃侗族自治县公路建设养护中心</v>
          </cell>
          <cell r="AC81" t="str">
            <v>怀化市公路建设养护中心</v>
          </cell>
          <cell r="AD81" t="str">
            <v>二类</v>
          </cell>
          <cell r="AE81" t="str">
            <v>桥梁安全防护能力不足桥梁(含公跨铁立交桥)</v>
          </cell>
        </row>
        <row r="81">
          <cell r="AH81" t="str">
            <v>加固改造</v>
          </cell>
        </row>
        <row r="81">
          <cell r="AL81" t="str">
            <v>十四五</v>
          </cell>
          <cell r="AM81" t="str">
            <v>2024年第一批入库</v>
          </cell>
          <cell r="AN81" t="str">
            <v>否</v>
          </cell>
        </row>
        <row r="81">
          <cell r="AX81" t="str">
            <v>护栏提升桥梁</v>
          </cell>
          <cell r="AY81" t="str">
            <v>是</v>
          </cell>
        </row>
        <row r="81">
          <cell r="BD81" t="str">
            <v>“十四五”项目库结转桥梁</v>
          </cell>
        </row>
        <row r="82">
          <cell r="J82" t="str">
            <v>G242431227L0120</v>
          </cell>
          <cell r="K82">
            <v>2828.232</v>
          </cell>
          <cell r="L82">
            <v>48.7</v>
          </cell>
          <cell r="M82">
            <v>9.1</v>
          </cell>
          <cell r="N82">
            <v>21</v>
          </cell>
          <cell r="O82" t="str">
            <v>1*21</v>
          </cell>
          <cell r="P82" t="str">
            <v>中桥</v>
          </cell>
          <cell r="Q82" t="str">
            <v>板拱</v>
          </cell>
          <cell r="R82" t="str">
            <v>2类</v>
          </cell>
          <cell r="S82" t="str">
            <v>20241215</v>
          </cell>
          <cell r="T82" t="str">
            <v>汽车-20级</v>
          </cell>
          <cell r="U82" t="str">
            <v>不通航</v>
          </cell>
          <cell r="V82" t="str">
            <v>G242</v>
          </cell>
          <cell r="W82" t="str">
            <v>三级</v>
          </cell>
          <cell r="X82" t="str">
            <v>河流</v>
          </cell>
          <cell r="Y82" t="str">
            <v>无防护</v>
          </cell>
          <cell r="Z82" t="str">
            <v>B</v>
          </cell>
          <cell r="AA82" t="str">
            <v>20031001</v>
          </cell>
          <cell r="AB82" t="str">
            <v>新晃侗族自治县公路建设养护中心</v>
          </cell>
          <cell r="AC82" t="str">
            <v>怀化市公路建设养护中心</v>
          </cell>
          <cell r="AD82" t="str">
            <v>三类</v>
          </cell>
          <cell r="AE82" t="str">
            <v>桥梁安全防护能力不足桥梁(含公跨铁立交桥)</v>
          </cell>
        </row>
        <row r="82">
          <cell r="AH82" t="str">
            <v>加固改造</v>
          </cell>
        </row>
        <row r="82">
          <cell r="AL82" t="str">
            <v>十四五</v>
          </cell>
          <cell r="AM82" t="str">
            <v>2024年第一批入库</v>
          </cell>
          <cell r="AN82" t="str">
            <v>否</v>
          </cell>
        </row>
        <row r="82">
          <cell r="AX82" t="str">
            <v>护栏提升桥梁</v>
          </cell>
          <cell r="AY82" t="str">
            <v>是</v>
          </cell>
        </row>
        <row r="82">
          <cell r="BD82" t="str">
            <v>“十四五”项目库结转桥梁</v>
          </cell>
        </row>
        <row r="83">
          <cell r="J83" t="str">
            <v>G320431227L1190</v>
          </cell>
          <cell r="K83">
            <v>1728.433</v>
          </cell>
          <cell r="L83">
            <v>58.4</v>
          </cell>
          <cell r="M83">
            <v>8.6</v>
          </cell>
          <cell r="N83">
            <v>23</v>
          </cell>
          <cell r="O83" t="str">
            <v>1*23+1*20</v>
          </cell>
          <cell r="P83" t="str">
            <v>中桥</v>
          </cell>
          <cell r="Q83" t="str">
            <v>板拱</v>
          </cell>
          <cell r="R83" t="str">
            <v>2类</v>
          </cell>
          <cell r="S83" t="str">
            <v>20230912</v>
          </cell>
          <cell r="T83" t="str">
            <v>汽车-15级</v>
          </cell>
          <cell r="U83" t="str">
            <v>不通航</v>
          </cell>
          <cell r="V83" t="str">
            <v>G320</v>
          </cell>
          <cell r="W83" t="str">
            <v>二级</v>
          </cell>
          <cell r="X83" t="str">
            <v>河流</v>
          </cell>
          <cell r="Y83" t="str">
            <v>无防护</v>
          </cell>
          <cell r="Z83" t="str">
            <v>SS</v>
          </cell>
          <cell r="AA83" t="str">
            <v>19801001</v>
          </cell>
          <cell r="AB83" t="str">
            <v>新晃侗族自治县公路建设养护中心</v>
          </cell>
          <cell r="AC83" t="str">
            <v>怀化市公路建设养护中心</v>
          </cell>
          <cell r="AD83" t="str">
            <v>二类</v>
          </cell>
          <cell r="AE83" t="str">
            <v>桥梁安全防护能力不足桥梁(含公跨铁立交桥)</v>
          </cell>
        </row>
        <row r="83">
          <cell r="AH83" t="str">
            <v>加固改造</v>
          </cell>
        </row>
        <row r="83">
          <cell r="AL83" t="str">
            <v>十四五</v>
          </cell>
          <cell r="AM83" t="str">
            <v>2024年第一批入库</v>
          </cell>
          <cell r="AN83" t="str">
            <v>否</v>
          </cell>
        </row>
        <row r="83">
          <cell r="AX83" t="str">
            <v>护栏提升桥梁</v>
          </cell>
          <cell r="AY83" t="str">
            <v>是</v>
          </cell>
        </row>
        <row r="83">
          <cell r="BD83" t="str">
            <v>“十四五”项目库结转桥梁</v>
          </cell>
        </row>
        <row r="84">
          <cell r="J84" t="str">
            <v>G320431227L1270</v>
          </cell>
          <cell r="K84">
            <v>1744.521</v>
          </cell>
          <cell r="L84">
            <v>9.2</v>
          </cell>
          <cell r="M84">
            <v>9.3</v>
          </cell>
          <cell r="N84">
            <v>7</v>
          </cell>
          <cell r="O84" t="str">
            <v>1*7</v>
          </cell>
          <cell r="P84" t="str">
            <v>小桥</v>
          </cell>
          <cell r="Q84" t="str">
            <v>板拱</v>
          </cell>
          <cell r="R84" t="str">
            <v>2类</v>
          </cell>
          <cell r="S84" t="str">
            <v>20230912</v>
          </cell>
          <cell r="T84" t="str">
            <v>汽车-15级</v>
          </cell>
          <cell r="U84" t="str">
            <v>不通航</v>
          </cell>
          <cell r="V84" t="str">
            <v>G320</v>
          </cell>
          <cell r="W84" t="str">
            <v>二级</v>
          </cell>
          <cell r="X84" t="str">
            <v>河流</v>
          </cell>
          <cell r="Y84" t="str">
            <v>无防护</v>
          </cell>
          <cell r="Z84" t="str">
            <v>A</v>
          </cell>
          <cell r="AA84" t="str">
            <v>19701231</v>
          </cell>
          <cell r="AB84" t="str">
            <v>新晃侗族自治县公路建设养护中心</v>
          </cell>
          <cell r="AC84" t="str">
            <v>怀化市公路建设养护中心</v>
          </cell>
          <cell r="AD84" t="str">
            <v>二类</v>
          </cell>
          <cell r="AE84" t="str">
            <v>桥梁安全防护能力不足桥梁(含公跨铁立交桥)</v>
          </cell>
        </row>
        <row r="84">
          <cell r="AH84" t="str">
            <v>加固改造</v>
          </cell>
        </row>
        <row r="84">
          <cell r="AL84" t="str">
            <v>十四五</v>
          </cell>
          <cell r="AM84" t="str">
            <v>2024年第一批入库</v>
          </cell>
          <cell r="AN84" t="str">
            <v>否</v>
          </cell>
        </row>
        <row r="84">
          <cell r="AX84" t="str">
            <v>护栏提升桥梁</v>
          </cell>
          <cell r="AY84" t="str">
            <v>是</v>
          </cell>
        </row>
        <row r="84">
          <cell r="BD84" t="str">
            <v>“十四五”项目库结转桥梁</v>
          </cell>
        </row>
        <row r="85">
          <cell r="J85" t="str">
            <v>G320431227L1290</v>
          </cell>
          <cell r="K85">
            <v>1749.009</v>
          </cell>
          <cell r="L85">
            <v>12</v>
          </cell>
          <cell r="M85">
            <v>9.7</v>
          </cell>
          <cell r="N85">
            <v>8</v>
          </cell>
          <cell r="O85" t="str">
            <v>1*8</v>
          </cell>
          <cell r="P85" t="str">
            <v>小桥</v>
          </cell>
          <cell r="Q85" t="str">
            <v>板拱</v>
          </cell>
          <cell r="R85" t="str">
            <v>2类</v>
          </cell>
          <cell r="S85" t="str">
            <v>20230912</v>
          </cell>
          <cell r="T85" t="str">
            <v>汽车-15级</v>
          </cell>
          <cell r="U85" t="str">
            <v>不通航</v>
          </cell>
          <cell r="V85" t="str">
            <v>G320</v>
          </cell>
          <cell r="W85" t="str">
            <v>二级</v>
          </cell>
          <cell r="X85" t="str">
            <v>河流</v>
          </cell>
          <cell r="Y85" t="str">
            <v>无防护</v>
          </cell>
          <cell r="Z85" t="str">
            <v>B</v>
          </cell>
          <cell r="AA85" t="str">
            <v>19701001</v>
          </cell>
          <cell r="AB85" t="str">
            <v>新晃侗族自治县公路建设养护中心</v>
          </cell>
          <cell r="AC85" t="str">
            <v>怀化市公路建设养护中心</v>
          </cell>
          <cell r="AD85" t="str">
            <v>二类</v>
          </cell>
          <cell r="AE85" t="str">
            <v>桥梁安全防护能力不足桥梁(含公跨铁立交桥)</v>
          </cell>
        </row>
        <row r="85">
          <cell r="AH85" t="str">
            <v>加固改造</v>
          </cell>
        </row>
        <row r="85">
          <cell r="AL85" t="str">
            <v>十四五</v>
          </cell>
          <cell r="AM85" t="str">
            <v>2024年第一批入库</v>
          </cell>
          <cell r="AN85" t="str">
            <v>否</v>
          </cell>
        </row>
        <row r="85">
          <cell r="AX85" t="str">
            <v>护栏提升桥梁</v>
          </cell>
          <cell r="AY85" t="str">
            <v>是</v>
          </cell>
        </row>
        <row r="85">
          <cell r="BD85" t="str">
            <v>“十四五”项目库结转桥梁</v>
          </cell>
        </row>
        <row r="86">
          <cell r="J86" t="str">
            <v>S335431227L0330</v>
          </cell>
          <cell r="K86">
            <v>125.602</v>
          </cell>
          <cell r="L86">
            <v>19</v>
          </cell>
          <cell r="M86">
            <v>7.6</v>
          </cell>
          <cell r="N86">
            <v>15</v>
          </cell>
          <cell r="O86" t="str">
            <v>1*15</v>
          </cell>
          <cell r="P86" t="str">
            <v>小桥</v>
          </cell>
          <cell r="Q86" t="str">
            <v>板拱</v>
          </cell>
          <cell r="R86" t="str">
            <v>2类</v>
          </cell>
          <cell r="S86" t="str">
            <v>20231203</v>
          </cell>
          <cell r="T86" t="str">
            <v>汽车-20级</v>
          </cell>
          <cell r="U86" t="str">
            <v>不通航</v>
          </cell>
          <cell r="V86" t="str">
            <v>S335</v>
          </cell>
          <cell r="W86" t="str">
            <v>四级</v>
          </cell>
          <cell r="X86" t="str">
            <v>河流</v>
          </cell>
          <cell r="Y86" t="str">
            <v>无防护</v>
          </cell>
          <cell r="Z86" t="str">
            <v>A</v>
          </cell>
          <cell r="AA86" t="str">
            <v>19771111</v>
          </cell>
          <cell r="AB86" t="str">
            <v>新晃侗族自治县公路建设养护中心</v>
          </cell>
          <cell r="AC86" t="str">
            <v>怀化市公路建设养护中心</v>
          </cell>
          <cell r="AD86" t="str">
            <v>二类</v>
          </cell>
          <cell r="AE86" t="str">
            <v>桥梁安全防护能力不足桥梁(含公跨铁立交桥)</v>
          </cell>
        </row>
        <row r="86">
          <cell r="AH86" t="str">
            <v>加固改造</v>
          </cell>
        </row>
        <row r="86">
          <cell r="AL86" t="str">
            <v>十四五</v>
          </cell>
          <cell r="AM86" t="str">
            <v>2024年第一批入库</v>
          </cell>
          <cell r="AN86" t="str">
            <v>否</v>
          </cell>
        </row>
        <row r="86">
          <cell r="AX86" t="str">
            <v>护栏提升桥梁</v>
          </cell>
          <cell r="AY86" t="str">
            <v>是</v>
          </cell>
        </row>
        <row r="86">
          <cell r="BD86" t="str">
            <v>“十四五”项目库结转桥梁</v>
          </cell>
        </row>
        <row r="87">
          <cell r="J87" t="str">
            <v>S335431227L0360</v>
          </cell>
          <cell r="K87">
            <v>128.236</v>
          </cell>
          <cell r="L87">
            <v>18.5</v>
          </cell>
          <cell r="M87">
            <v>5.1</v>
          </cell>
          <cell r="N87">
            <v>10.5</v>
          </cell>
          <cell r="O87" t="str">
            <v>1*10.5</v>
          </cell>
          <cell r="P87" t="str">
            <v>小桥</v>
          </cell>
          <cell r="Q87" t="str">
            <v>板拱</v>
          </cell>
          <cell r="R87" t="str">
            <v>2类</v>
          </cell>
          <cell r="S87" t="str">
            <v>20231218</v>
          </cell>
          <cell r="T87" t="str">
            <v>汽车-15级</v>
          </cell>
          <cell r="U87" t="str">
            <v>不通航</v>
          </cell>
          <cell r="V87" t="str">
            <v>S335</v>
          </cell>
          <cell r="W87" t="str">
            <v>四级</v>
          </cell>
          <cell r="X87" t="str">
            <v>河流</v>
          </cell>
          <cell r="Y87" t="str">
            <v>无防护</v>
          </cell>
          <cell r="Z87" t="str">
            <v>A</v>
          </cell>
          <cell r="AA87" t="str">
            <v>19771111</v>
          </cell>
          <cell r="AB87" t="str">
            <v>新晃侗族自治县公路建设养护中心</v>
          </cell>
          <cell r="AC87" t="str">
            <v>怀化市公路建设养护中心</v>
          </cell>
          <cell r="AD87" t="str">
            <v>二类</v>
          </cell>
          <cell r="AE87" t="str">
            <v>桥梁安全防护能力不足桥梁(含公跨铁立交桥)</v>
          </cell>
        </row>
        <row r="87">
          <cell r="AH87" t="str">
            <v>加固改造</v>
          </cell>
        </row>
        <row r="87">
          <cell r="AL87" t="str">
            <v>十四五</v>
          </cell>
          <cell r="AM87" t="str">
            <v>2024年第一批入库</v>
          </cell>
          <cell r="AN87" t="str">
            <v>否</v>
          </cell>
        </row>
        <row r="87">
          <cell r="AX87" t="str">
            <v>护栏提升桥梁</v>
          </cell>
          <cell r="AY87" t="str">
            <v>是</v>
          </cell>
        </row>
        <row r="87">
          <cell r="BD87" t="str">
            <v>“十四五”项目库结转桥梁</v>
          </cell>
        </row>
        <row r="88">
          <cell r="J88" t="str">
            <v>S335431227L0370</v>
          </cell>
          <cell r="K88">
            <v>128.964</v>
          </cell>
          <cell r="L88">
            <v>6.5</v>
          </cell>
          <cell r="M88">
            <v>4.89</v>
          </cell>
          <cell r="N88">
            <v>6.5</v>
          </cell>
          <cell r="O88" t="str">
            <v>1*6.5</v>
          </cell>
          <cell r="P88" t="str">
            <v>小桥</v>
          </cell>
          <cell r="Q88" t="str">
            <v>板拱</v>
          </cell>
          <cell r="R88" t="str">
            <v>2类</v>
          </cell>
          <cell r="S88" t="str">
            <v>20241215</v>
          </cell>
          <cell r="T88" t="str">
            <v>汽车-15级</v>
          </cell>
          <cell r="U88" t="str">
            <v>不通航</v>
          </cell>
          <cell r="V88" t="str">
            <v>S335</v>
          </cell>
          <cell r="W88" t="str">
            <v>四级</v>
          </cell>
          <cell r="X88" t="str">
            <v>河流</v>
          </cell>
          <cell r="Y88" t="str">
            <v>无防护</v>
          </cell>
          <cell r="Z88" t="str">
            <v>A</v>
          </cell>
          <cell r="AA88" t="str">
            <v>19771111</v>
          </cell>
          <cell r="AB88" t="str">
            <v>新晃侗族自治县公路建设养护中心</v>
          </cell>
          <cell r="AC88" t="str">
            <v>怀化市公路建设养护中心</v>
          </cell>
          <cell r="AD88" t="str">
            <v>二类</v>
          </cell>
          <cell r="AE88" t="str">
            <v>桥梁安全防护能力不足桥梁(含公跨铁立交桥)</v>
          </cell>
        </row>
        <row r="88">
          <cell r="AH88" t="str">
            <v>加固改造</v>
          </cell>
        </row>
        <row r="88">
          <cell r="AL88" t="str">
            <v>十四五</v>
          </cell>
          <cell r="AM88" t="str">
            <v>2024年第一批入库</v>
          </cell>
          <cell r="AN88" t="str">
            <v>否</v>
          </cell>
        </row>
        <row r="88">
          <cell r="AX88" t="str">
            <v>护栏提升桥梁</v>
          </cell>
          <cell r="AY88" t="str">
            <v>是</v>
          </cell>
        </row>
        <row r="88">
          <cell r="BD88" t="str">
            <v>“十四五”项目库结转桥梁</v>
          </cell>
        </row>
        <row r="89">
          <cell r="J89" t="str">
            <v>S335431227L0380</v>
          </cell>
          <cell r="K89">
            <v>135.81</v>
          </cell>
          <cell r="L89">
            <v>6.8</v>
          </cell>
          <cell r="M89">
            <v>4.52</v>
          </cell>
          <cell r="N89">
            <v>5</v>
          </cell>
          <cell r="O89" t="str">
            <v>1*5</v>
          </cell>
          <cell r="P89" t="str">
            <v>小桥</v>
          </cell>
          <cell r="Q89" t="str">
            <v>板拱</v>
          </cell>
          <cell r="R89" t="str">
            <v>3类</v>
          </cell>
          <cell r="S89" t="str">
            <v>20241215</v>
          </cell>
          <cell r="T89" t="str">
            <v>汽车-20级</v>
          </cell>
          <cell r="U89" t="str">
            <v>不通航</v>
          </cell>
          <cell r="V89" t="str">
            <v>S335</v>
          </cell>
          <cell r="W89" t="str">
            <v>四级</v>
          </cell>
          <cell r="X89" t="str">
            <v>河流</v>
          </cell>
          <cell r="Y89" t="str">
            <v>无防护</v>
          </cell>
          <cell r="Z89" t="str">
            <v>A</v>
          </cell>
          <cell r="AA89" t="str">
            <v>19771111</v>
          </cell>
          <cell r="AB89" t="str">
            <v>新晃侗族自治县公路建设养护中心</v>
          </cell>
          <cell r="AC89" t="str">
            <v>怀化市公路建设养护中心</v>
          </cell>
          <cell r="AD89" t="str">
            <v>三类</v>
          </cell>
          <cell r="AE89" t="str">
            <v>桥梁安全防护能力不足桥梁(含公跨铁立交桥)</v>
          </cell>
        </row>
        <row r="89">
          <cell r="AH89" t="str">
            <v>加固改造</v>
          </cell>
        </row>
        <row r="89">
          <cell r="AL89" t="str">
            <v>十四五</v>
          </cell>
          <cell r="AM89" t="str">
            <v>2024年第一批入库</v>
          </cell>
          <cell r="AN89" t="str">
            <v>否</v>
          </cell>
        </row>
        <row r="89">
          <cell r="AX89" t="str">
            <v>护栏提升桥梁</v>
          </cell>
          <cell r="AY89" t="str">
            <v>是</v>
          </cell>
        </row>
        <row r="89">
          <cell r="BD89" t="str">
            <v>“十四五”项目库结转桥梁</v>
          </cell>
        </row>
        <row r="90">
          <cell r="J90" t="str">
            <v>S335431227L0390</v>
          </cell>
          <cell r="K90">
            <v>136.711</v>
          </cell>
          <cell r="L90">
            <v>8</v>
          </cell>
          <cell r="M90">
            <v>5.56</v>
          </cell>
          <cell r="N90">
            <v>5.3</v>
          </cell>
          <cell r="O90" t="str">
            <v>1*5.3</v>
          </cell>
          <cell r="P90" t="str">
            <v>小桥</v>
          </cell>
          <cell r="Q90" t="str">
            <v>板拱</v>
          </cell>
          <cell r="R90" t="str">
            <v>2类</v>
          </cell>
          <cell r="S90" t="str">
            <v>20231218</v>
          </cell>
          <cell r="T90" t="str">
            <v>汽车-15级</v>
          </cell>
          <cell r="U90" t="str">
            <v>不通航</v>
          </cell>
          <cell r="V90" t="str">
            <v>S335</v>
          </cell>
          <cell r="W90" t="str">
            <v>四级</v>
          </cell>
          <cell r="X90" t="str">
            <v>河流</v>
          </cell>
          <cell r="Y90" t="str">
            <v>无防护</v>
          </cell>
          <cell r="Z90" t="str">
            <v>A</v>
          </cell>
          <cell r="AA90" t="str">
            <v>19771111</v>
          </cell>
          <cell r="AB90" t="str">
            <v>新晃侗族自治县公路建设养护中心</v>
          </cell>
          <cell r="AC90" t="str">
            <v>怀化市公路建设养护中心</v>
          </cell>
          <cell r="AD90" t="str">
            <v>二类</v>
          </cell>
          <cell r="AE90" t="str">
            <v>桥梁安全防护能力不足桥梁(含公跨铁立交桥)</v>
          </cell>
        </row>
        <row r="90">
          <cell r="AH90" t="str">
            <v>加固改造</v>
          </cell>
        </row>
        <row r="90">
          <cell r="AL90" t="str">
            <v>十四五</v>
          </cell>
          <cell r="AM90" t="str">
            <v>2024年第一批入库</v>
          </cell>
          <cell r="AN90" t="str">
            <v>否</v>
          </cell>
        </row>
        <row r="90">
          <cell r="AX90" t="str">
            <v>护栏提升桥梁</v>
          </cell>
          <cell r="AY90" t="str">
            <v>是</v>
          </cell>
        </row>
        <row r="90">
          <cell r="BD90" t="str">
            <v>“十四五”项目库结转桥梁</v>
          </cell>
        </row>
        <row r="91">
          <cell r="J91" t="str">
            <v>S335431227L0400</v>
          </cell>
          <cell r="K91">
            <v>143.483</v>
          </cell>
          <cell r="L91">
            <v>16</v>
          </cell>
          <cell r="M91">
            <v>6.85</v>
          </cell>
          <cell r="N91">
            <v>8</v>
          </cell>
          <cell r="O91" t="str">
            <v>1*8</v>
          </cell>
          <cell r="P91" t="str">
            <v>小桥</v>
          </cell>
          <cell r="Q91" t="str">
            <v>板拱</v>
          </cell>
          <cell r="R91" t="str">
            <v>2类</v>
          </cell>
          <cell r="S91" t="str">
            <v>20241215</v>
          </cell>
          <cell r="T91" t="str">
            <v>汽车-20级</v>
          </cell>
          <cell r="U91" t="str">
            <v>不通航</v>
          </cell>
          <cell r="V91" t="str">
            <v>S335</v>
          </cell>
          <cell r="W91" t="str">
            <v>四级</v>
          </cell>
          <cell r="X91" t="str">
            <v>河流</v>
          </cell>
          <cell r="Y91" t="str">
            <v>无防护</v>
          </cell>
          <cell r="Z91" t="str">
            <v>B</v>
          </cell>
          <cell r="AA91" t="str">
            <v>19771111</v>
          </cell>
          <cell r="AB91" t="str">
            <v>新晃侗族自治县公路建设养护中心</v>
          </cell>
          <cell r="AC91" t="str">
            <v>怀化市公路建设养护中心</v>
          </cell>
          <cell r="AD91" t="str">
            <v>二类</v>
          </cell>
          <cell r="AE91" t="str">
            <v>桥梁安全防护能力不足桥梁(含公跨铁立交桥)</v>
          </cell>
        </row>
        <row r="91">
          <cell r="AH91" t="str">
            <v>加固改造</v>
          </cell>
        </row>
        <row r="91">
          <cell r="AL91" t="str">
            <v>十四五</v>
          </cell>
          <cell r="AM91" t="str">
            <v>2024年第一批入库</v>
          </cell>
          <cell r="AN91" t="str">
            <v>否</v>
          </cell>
        </row>
        <row r="91">
          <cell r="AX91" t="str">
            <v>护栏提升桥梁</v>
          </cell>
          <cell r="AY91" t="str">
            <v>是</v>
          </cell>
        </row>
        <row r="91">
          <cell r="BD91" t="str">
            <v>“十四五”项目库结转桥梁</v>
          </cell>
        </row>
        <row r="92">
          <cell r="J92" t="str">
            <v>G241431222L0960</v>
          </cell>
          <cell r="K92">
            <v>2241.065</v>
          </cell>
          <cell r="L92">
            <v>33.2</v>
          </cell>
          <cell r="M92">
            <v>9</v>
          </cell>
          <cell r="N92">
            <v>16</v>
          </cell>
          <cell r="O92" t="str">
            <v>1*16</v>
          </cell>
          <cell r="P92" t="str">
            <v>小桥</v>
          </cell>
          <cell r="Q92" t="str">
            <v>板拱</v>
          </cell>
          <cell r="R92" t="str">
            <v>2类</v>
          </cell>
          <cell r="S92" t="str">
            <v>20241118</v>
          </cell>
          <cell r="T92" t="str">
            <v>汽车-20级</v>
          </cell>
          <cell r="U92" t="str">
            <v>不通航</v>
          </cell>
          <cell r="V92" t="str">
            <v>G241</v>
          </cell>
          <cell r="W92" t="str">
            <v>三级</v>
          </cell>
          <cell r="X92" t="str">
            <v>河流</v>
          </cell>
          <cell r="Y92" t="str">
            <v>无防护</v>
          </cell>
          <cell r="Z92" t="str">
            <v>SA</v>
          </cell>
          <cell r="AA92" t="str">
            <v>19451212</v>
          </cell>
          <cell r="AB92" t="str">
            <v>沅陵县公路建设养护中心</v>
          </cell>
          <cell r="AC92" t="str">
            <v>沅陵县公路建设养护中心</v>
          </cell>
          <cell r="AD92" t="str">
            <v>二类</v>
          </cell>
          <cell r="AE92" t="str">
            <v>桥梁安全防护能力不足桥梁(含公跨铁立交桥)</v>
          </cell>
        </row>
        <row r="92">
          <cell r="AH92" t="str">
            <v>加固改造</v>
          </cell>
        </row>
        <row r="92">
          <cell r="AL92" t="str">
            <v>十四五</v>
          </cell>
          <cell r="AM92" t="str">
            <v>2024年第二批入库</v>
          </cell>
          <cell r="AN92" t="str">
            <v>否</v>
          </cell>
        </row>
        <row r="92">
          <cell r="AX92" t="str">
            <v>护栏提升桥梁</v>
          </cell>
          <cell r="AY92" t="str">
            <v>是</v>
          </cell>
        </row>
        <row r="92">
          <cell r="BD92" t="str">
            <v>“十四五”项目库结转桥梁</v>
          </cell>
        </row>
        <row r="93">
          <cell r="J93" t="str">
            <v>G319431222L0750</v>
          </cell>
          <cell r="K93">
            <v>1650.867</v>
          </cell>
          <cell r="L93">
            <v>27.7</v>
          </cell>
          <cell r="M93">
            <v>10.8</v>
          </cell>
          <cell r="N93">
            <v>6</v>
          </cell>
          <cell r="O93" t="str">
            <v>1*6+2*4.5</v>
          </cell>
          <cell r="P93" t="str">
            <v>小桥</v>
          </cell>
          <cell r="Q93" t="str">
            <v>板拱</v>
          </cell>
          <cell r="R93" t="str">
            <v>2类</v>
          </cell>
          <cell r="S93" t="str">
            <v>20241118</v>
          </cell>
          <cell r="T93" t="str">
            <v>汽车-20级</v>
          </cell>
          <cell r="U93" t="str">
            <v>不通航</v>
          </cell>
          <cell r="V93" t="str">
            <v>G319</v>
          </cell>
          <cell r="W93" t="str">
            <v>二级</v>
          </cell>
          <cell r="X93" t="str">
            <v>河流</v>
          </cell>
          <cell r="Y93" t="str">
            <v>无防护</v>
          </cell>
          <cell r="Z93" t="str">
            <v>HA</v>
          </cell>
          <cell r="AA93" t="str">
            <v>19371231</v>
          </cell>
          <cell r="AB93" t="str">
            <v>沅陵县公路建设养护中心</v>
          </cell>
          <cell r="AC93" t="str">
            <v>沅陵县公路建设养护中心</v>
          </cell>
          <cell r="AD93" t="str">
            <v>二类</v>
          </cell>
          <cell r="AE93" t="str">
            <v>桥梁安全防护能力不足桥梁(含公跨铁立交桥)</v>
          </cell>
        </row>
        <row r="93">
          <cell r="AH93" t="str">
            <v>加固改造</v>
          </cell>
        </row>
        <row r="93">
          <cell r="AL93" t="str">
            <v>十四五</v>
          </cell>
          <cell r="AM93" t="str">
            <v>2024年第二批入库</v>
          </cell>
          <cell r="AN93" t="str">
            <v>否</v>
          </cell>
        </row>
        <row r="93">
          <cell r="AX93" t="str">
            <v>护栏提升桥梁</v>
          </cell>
          <cell r="AY93" t="str">
            <v>是</v>
          </cell>
        </row>
        <row r="93">
          <cell r="BD93" t="str">
            <v>“十四五”项目库结转桥梁</v>
          </cell>
        </row>
        <row r="94">
          <cell r="J94" t="str">
            <v>G319431222L0760</v>
          </cell>
          <cell r="K94">
            <v>1653.111</v>
          </cell>
          <cell r="L94">
            <v>12</v>
          </cell>
          <cell r="M94">
            <v>10</v>
          </cell>
          <cell r="N94">
            <v>6</v>
          </cell>
          <cell r="O94" t="str">
            <v>1*6</v>
          </cell>
          <cell r="P94" t="str">
            <v>小桥</v>
          </cell>
          <cell r="Q94" t="str">
            <v>板拱</v>
          </cell>
          <cell r="R94" t="str">
            <v>2类</v>
          </cell>
          <cell r="S94" t="str">
            <v>20230821</v>
          </cell>
          <cell r="T94" t="str">
            <v>汽车-超20级</v>
          </cell>
          <cell r="U94" t="str">
            <v>不通航</v>
          </cell>
          <cell r="V94" t="str">
            <v>G319</v>
          </cell>
          <cell r="W94" t="str">
            <v>二级</v>
          </cell>
          <cell r="X94" t="str">
            <v>沟壑</v>
          </cell>
          <cell r="Y94" t="str">
            <v>无防护</v>
          </cell>
          <cell r="Z94" t="str">
            <v>SS</v>
          </cell>
          <cell r="AA94" t="str">
            <v>19371012</v>
          </cell>
          <cell r="AB94" t="str">
            <v>沅陵县公路建设养护中心</v>
          </cell>
          <cell r="AC94" t="str">
            <v>沅陵县公路建设养护中心</v>
          </cell>
          <cell r="AD94" t="str">
            <v>二类</v>
          </cell>
          <cell r="AE94" t="str">
            <v>桥梁安全防护能力不足桥梁(含公跨铁立交桥)</v>
          </cell>
        </row>
        <row r="94">
          <cell r="AH94" t="str">
            <v>加固改造</v>
          </cell>
        </row>
        <row r="94">
          <cell r="AL94" t="str">
            <v>十四五</v>
          </cell>
          <cell r="AM94" t="str">
            <v>2024年第二批入库</v>
          </cell>
          <cell r="AN94" t="str">
            <v>否</v>
          </cell>
        </row>
        <row r="94">
          <cell r="AX94" t="str">
            <v>护栏提升桥梁</v>
          </cell>
          <cell r="AY94" t="str">
            <v>是</v>
          </cell>
        </row>
        <row r="94">
          <cell r="BD94" t="str">
            <v>“十四五”项目库结转桥梁</v>
          </cell>
        </row>
        <row r="95">
          <cell r="J95" t="str">
            <v>G319431222L0790</v>
          </cell>
          <cell r="K95">
            <v>1659.579</v>
          </cell>
          <cell r="L95">
            <v>12.1</v>
          </cell>
          <cell r="M95">
            <v>12.5</v>
          </cell>
          <cell r="N95">
            <v>4</v>
          </cell>
          <cell r="O95" t="str">
            <v>2*4</v>
          </cell>
          <cell r="P95" t="str">
            <v>小桥</v>
          </cell>
          <cell r="Q95" t="str">
            <v>板拱</v>
          </cell>
          <cell r="R95" t="str">
            <v>2类</v>
          </cell>
          <cell r="S95" t="str">
            <v>20241220</v>
          </cell>
          <cell r="T95" t="str">
            <v>汽车-超20级</v>
          </cell>
          <cell r="U95" t="str">
            <v>不通航</v>
          </cell>
          <cell r="V95" t="str">
            <v>G319</v>
          </cell>
          <cell r="W95" t="str">
            <v>二级</v>
          </cell>
          <cell r="X95" t="str">
            <v>沟壑</v>
          </cell>
          <cell r="Y95" t="str">
            <v>无防护</v>
          </cell>
          <cell r="Z95" t="str">
            <v>SS</v>
          </cell>
          <cell r="AA95" t="str">
            <v>19371231</v>
          </cell>
          <cell r="AB95" t="str">
            <v>沅陵县公路建设养护中心</v>
          </cell>
          <cell r="AC95" t="str">
            <v>沅陵县公路建设养护中心</v>
          </cell>
          <cell r="AD95" t="str">
            <v>二类</v>
          </cell>
          <cell r="AE95" t="str">
            <v>桥梁安全防护能力不足桥梁(含公跨铁立交桥)</v>
          </cell>
        </row>
        <row r="95">
          <cell r="AH95" t="str">
            <v>加固改造</v>
          </cell>
        </row>
        <row r="95">
          <cell r="AL95" t="str">
            <v>十四五</v>
          </cell>
          <cell r="AM95" t="str">
            <v>2024年第二批入库</v>
          </cell>
          <cell r="AN95" t="str">
            <v>否</v>
          </cell>
        </row>
        <row r="95">
          <cell r="AX95" t="str">
            <v>护栏提升桥梁</v>
          </cell>
          <cell r="AY95" t="str">
            <v>是</v>
          </cell>
        </row>
        <row r="95">
          <cell r="BD95" t="str">
            <v>“十四五”项目库结转桥梁</v>
          </cell>
        </row>
        <row r="96">
          <cell r="J96" t="str">
            <v>G319431222L0830</v>
          </cell>
          <cell r="K96">
            <v>1677.94</v>
          </cell>
          <cell r="L96">
            <v>19.16</v>
          </cell>
          <cell r="M96">
            <v>10.8</v>
          </cell>
          <cell r="N96">
            <v>5.5</v>
          </cell>
          <cell r="O96" t="str">
            <v>2*5.5</v>
          </cell>
          <cell r="P96" t="str">
            <v>小桥</v>
          </cell>
          <cell r="Q96" t="str">
            <v>双曲拱</v>
          </cell>
          <cell r="R96" t="str">
            <v>2类</v>
          </cell>
          <cell r="S96" t="str">
            <v>20241118</v>
          </cell>
          <cell r="T96" t="str">
            <v>汽车-20级</v>
          </cell>
          <cell r="U96" t="str">
            <v>不通航</v>
          </cell>
          <cell r="V96" t="str">
            <v>G319</v>
          </cell>
          <cell r="W96" t="str">
            <v>二级</v>
          </cell>
          <cell r="X96" t="str">
            <v>河流</v>
          </cell>
          <cell r="Y96" t="str">
            <v>无防护</v>
          </cell>
          <cell r="Z96" t="str">
            <v>SS</v>
          </cell>
          <cell r="AA96" t="str">
            <v>19371231</v>
          </cell>
          <cell r="AB96" t="str">
            <v>沅陵县公路建设养护中心</v>
          </cell>
          <cell r="AC96" t="str">
            <v>沅陵县公路建设养护中心</v>
          </cell>
          <cell r="AD96" t="str">
            <v>二类</v>
          </cell>
          <cell r="AE96" t="str">
            <v>桥梁安全防护能力不足桥梁(含公跨铁立交桥)</v>
          </cell>
        </row>
        <row r="96">
          <cell r="AH96" t="str">
            <v>加固改造</v>
          </cell>
        </row>
        <row r="96">
          <cell r="AL96" t="str">
            <v>十四五</v>
          </cell>
          <cell r="AM96" t="str">
            <v>2024年第二批入库</v>
          </cell>
          <cell r="AN96" t="str">
            <v>否</v>
          </cell>
        </row>
        <row r="96">
          <cell r="AX96" t="str">
            <v>护栏提升桥梁</v>
          </cell>
          <cell r="AY96" t="str">
            <v>是</v>
          </cell>
        </row>
        <row r="96">
          <cell r="BD96" t="str">
            <v>“十四五”项目库结转桥梁</v>
          </cell>
        </row>
        <row r="97">
          <cell r="J97" t="str">
            <v>G319431222L0870</v>
          </cell>
          <cell r="K97">
            <v>1690.747</v>
          </cell>
          <cell r="L97">
            <v>16.3</v>
          </cell>
          <cell r="M97">
            <v>9</v>
          </cell>
          <cell r="N97">
            <v>6.3</v>
          </cell>
          <cell r="O97" t="str">
            <v>2*6.3</v>
          </cell>
          <cell r="P97" t="str">
            <v>小桥</v>
          </cell>
          <cell r="Q97" t="str">
            <v>板拱</v>
          </cell>
          <cell r="R97" t="str">
            <v>2类</v>
          </cell>
          <cell r="S97" t="str">
            <v>20241118</v>
          </cell>
          <cell r="T97" t="str">
            <v>汽车-20级</v>
          </cell>
          <cell r="U97" t="str">
            <v>不通航</v>
          </cell>
          <cell r="V97" t="str">
            <v>G319</v>
          </cell>
          <cell r="W97" t="str">
            <v>二级</v>
          </cell>
          <cell r="X97" t="str">
            <v>河流</v>
          </cell>
          <cell r="Y97" t="str">
            <v>无防护</v>
          </cell>
          <cell r="Z97" t="str">
            <v>B</v>
          </cell>
          <cell r="AA97" t="str">
            <v>19371231</v>
          </cell>
          <cell r="AB97" t="str">
            <v>沅陵县公路建设养护中心</v>
          </cell>
          <cell r="AC97" t="str">
            <v>沅陵县公路建设养护中心</v>
          </cell>
          <cell r="AD97" t="str">
            <v>二类</v>
          </cell>
          <cell r="AE97" t="str">
            <v>桥梁安全防护能力不足桥梁(含公跨铁立交桥)</v>
          </cell>
        </row>
        <row r="97">
          <cell r="AH97" t="str">
            <v>加固改造</v>
          </cell>
        </row>
        <row r="97">
          <cell r="AL97" t="str">
            <v>十四五</v>
          </cell>
          <cell r="AM97" t="str">
            <v>2024年第二批入库</v>
          </cell>
          <cell r="AN97" t="str">
            <v>否</v>
          </cell>
        </row>
        <row r="97">
          <cell r="AX97" t="str">
            <v>护栏提升桥梁</v>
          </cell>
          <cell r="AY97" t="str">
            <v>是</v>
          </cell>
        </row>
        <row r="97">
          <cell r="BD97" t="str">
            <v>“十四五”项目库结转桥梁</v>
          </cell>
        </row>
        <row r="98">
          <cell r="J98" t="str">
            <v>G319431222L0900</v>
          </cell>
          <cell r="K98">
            <v>1697.14</v>
          </cell>
          <cell r="L98">
            <v>9.3</v>
          </cell>
          <cell r="M98">
            <v>9</v>
          </cell>
          <cell r="N98">
            <v>6.7</v>
          </cell>
          <cell r="O98" t="str">
            <v>1*6.7</v>
          </cell>
          <cell r="P98" t="str">
            <v>小桥</v>
          </cell>
          <cell r="Q98" t="str">
            <v>双曲拱</v>
          </cell>
          <cell r="R98" t="str">
            <v>2类</v>
          </cell>
          <cell r="S98" t="str">
            <v>20241118</v>
          </cell>
          <cell r="T98" t="str">
            <v>汽车-20级</v>
          </cell>
          <cell r="U98" t="str">
            <v>不通航</v>
          </cell>
          <cell r="V98" t="str">
            <v>G319</v>
          </cell>
          <cell r="W98" t="str">
            <v>三级</v>
          </cell>
          <cell r="X98" t="str">
            <v>河流</v>
          </cell>
          <cell r="Y98" t="str">
            <v>无防护</v>
          </cell>
          <cell r="Z98" t="str">
            <v>SS</v>
          </cell>
          <cell r="AA98" t="str">
            <v>19371231</v>
          </cell>
          <cell r="AB98" t="str">
            <v>沅陵县公路建设养护中心</v>
          </cell>
          <cell r="AC98" t="str">
            <v>沅陵县公路建设养护中心</v>
          </cell>
          <cell r="AD98" t="str">
            <v>二类</v>
          </cell>
          <cell r="AE98" t="str">
            <v>桥梁安全防护能力不足桥梁(含公跨铁立交桥)</v>
          </cell>
        </row>
        <row r="98">
          <cell r="AH98" t="str">
            <v>加固改造</v>
          </cell>
        </row>
        <row r="98">
          <cell r="AL98" t="str">
            <v>十四五</v>
          </cell>
          <cell r="AM98" t="str">
            <v>2024年第二批入库</v>
          </cell>
          <cell r="AN98" t="str">
            <v>否</v>
          </cell>
        </row>
        <row r="98">
          <cell r="AX98" t="str">
            <v>护栏提升桥梁</v>
          </cell>
          <cell r="AY98" t="str">
            <v>是</v>
          </cell>
        </row>
        <row r="98">
          <cell r="BD98" t="str">
            <v>“十四五”项目库结转桥梁</v>
          </cell>
        </row>
        <row r="99">
          <cell r="J99" t="str">
            <v>G319431222L0920</v>
          </cell>
          <cell r="K99">
            <v>1700.781</v>
          </cell>
          <cell r="L99">
            <v>16</v>
          </cell>
          <cell r="M99">
            <v>9.8</v>
          </cell>
          <cell r="N99">
            <v>5.5</v>
          </cell>
          <cell r="O99" t="str">
            <v>1*5.5</v>
          </cell>
          <cell r="P99" t="str">
            <v>小桥</v>
          </cell>
          <cell r="Q99" t="str">
            <v>空心板梁</v>
          </cell>
          <cell r="R99" t="str">
            <v>2类</v>
          </cell>
          <cell r="S99" t="str">
            <v>20241118</v>
          </cell>
          <cell r="T99" t="str">
            <v>汽车-20级</v>
          </cell>
          <cell r="U99" t="str">
            <v>不通航</v>
          </cell>
          <cell r="V99" t="str">
            <v>G319</v>
          </cell>
          <cell r="W99" t="str">
            <v>三级</v>
          </cell>
          <cell r="X99" t="str">
            <v>河流</v>
          </cell>
          <cell r="Y99" t="str">
            <v>无防护</v>
          </cell>
          <cell r="Z99" t="str">
            <v>SA</v>
          </cell>
          <cell r="AA99" t="str">
            <v>19371231</v>
          </cell>
          <cell r="AB99" t="str">
            <v>沅陵县公路建设养护中心</v>
          </cell>
          <cell r="AC99" t="str">
            <v>沅陵县公路建设养护中心</v>
          </cell>
          <cell r="AD99" t="str">
            <v>二类</v>
          </cell>
          <cell r="AE99" t="str">
            <v>桥梁安全防护能力不足桥梁(含公跨铁立交桥)</v>
          </cell>
        </row>
        <row r="99">
          <cell r="AH99" t="str">
            <v>加固改造</v>
          </cell>
        </row>
        <row r="99">
          <cell r="AL99" t="str">
            <v>十四五</v>
          </cell>
          <cell r="AM99" t="str">
            <v>2024年第二批入库</v>
          </cell>
          <cell r="AN99" t="str">
            <v>否</v>
          </cell>
        </row>
        <row r="99">
          <cell r="AX99" t="str">
            <v>护栏提升桥梁</v>
          </cell>
          <cell r="AY99" t="str">
            <v>是</v>
          </cell>
        </row>
        <row r="99">
          <cell r="BD99" t="str">
            <v>“十四五”项目库结转桥梁</v>
          </cell>
        </row>
        <row r="100">
          <cell r="J100" t="str">
            <v>G319431222L0960</v>
          </cell>
          <cell r="K100">
            <v>1727.258</v>
          </cell>
          <cell r="L100">
            <v>19.3</v>
          </cell>
          <cell r="M100">
            <v>8.8</v>
          </cell>
          <cell r="N100">
            <v>10</v>
          </cell>
          <cell r="O100" t="str">
            <v>1*10</v>
          </cell>
          <cell r="P100" t="str">
            <v>小桥</v>
          </cell>
          <cell r="Q100" t="str">
            <v>实心板梁</v>
          </cell>
          <cell r="R100" t="str">
            <v>2类</v>
          </cell>
          <cell r="S100" t="str">
            <v>20241118</v>
          </cell>
          <cell r="T100" t="str">
            <v>汽车-20级</v>
          </cell>
          <cell r="U100" t="str">
            <v>不通航</v>
          </cell>
          <cell r="V100" t="str">
            <v>G319</v>
          </cell>
          <cell r="W100" t="str">
            <v>二级</v>
          </cell>
          <cell r="X100" t="str">
            <v>河流</v>
          </cell>
          <cell r="Y100" t="str">
            <v>无防护</v>
          </cell>
          <cell r="Z100" t="str">
            <v>B</v>
          </cell>
          <cell r="AA100" t="str">
            <v>19671123</v>
          </cell>
          <cell r="AB100" t="str">
            <v>沅陵县公路建设养护中心</v>
          </cell>
          <cell r="AC100" t="str">
            <v>沅陵县公路建设养护中心</v>
          </cell>
          <cell r="AD100" t="str">
            <v>二类</v>
          </cell>
          <cell r="AE100" t="str">
            <v>桥梁安全防护能力不足桥梁(含公跨铁立交桥)</v>
          </cell>
        </row>
        <row r="100">
          <cell r="AH100" t="str">
            <v>加固改造</v>
          </cell>
        </row>
        <row r="100">
          <cell r="AL100" t="str">
            <v>十四五</v>
          </cell>
          <cell r="AM100" t="str">
            <v>2024年第二批入库</v>
          </cell>
          <cell r="AN100" t="str">
            <v>否</v>
          </cell>
        </row>
        <row r="100">
          <cell r="AX100" t="str">
            <v>护栏提升桥梁</v>
          </cell>
          <cell r="AY100" t="str">
            <v>是</v>
          </cell>
        </row>
        <row r="100">
          <cell r="BD100" t="str">
            <v>“十四五”项目库结转桥梁</v>
          </cell>
        </row>
        <row r="101">
          <cell r="J101" t="str">
            <v>G319431222L1100</v>
          </cell>
          <cell r="K101">
            <v>1774.447</v>
          </cell>
          <cell r="L101">
            <v>7.5</v>
          </cell>
          <cell r="M101">
            <v>8.5</v>
          </cell>
          <cell r="N101">
            <v>6</v>
          </cell>
          <cell r="O101" t="str">
            <v>1*6</v>
          </cell>
          <cell r="P101" t="str">
            <v>小桥</v>
          </cell>
          <cell r="Q101" t="str">
            <v>板拱</v>
          </cell>
          <cell r="R101" t="str">
            <v>2类</v>
          </cell>
          <cell r="S101" t="str">
            <v>20230303</v>
          </cell>
          <cell r="T101" t="str">
            <v>汽车-20级</v>
          </cell>
          <cell r="U101" t="str">
            <v>不通航</v>
          </cell>
          <cell r="V101" t="str">
            <v>G319</v>
          </cell>
          <cell r="W101" t="str">
            <v>二级</v>
          </cell>
          <cell r="X101" t="str">
            <v>河流</v>
          </cell>
          <cell r="Y101" t="str">
            <v>无防护</v>
          </cell>
          <cell r="Z101" t="str">
            <v>SS</v>
          </cell>
          <cell r="AA101" t="str">
            <v>19371231</v>
          </cell>
          <cell r="AB101" t="str">
            <v>沅陵县公路建设养护中心</v>
          </cell>
          <cell r="AC101" t="str">
            <v>沅陵县公路建设养护中心</v>
          </cell>
          <cell r="AD101" t="str">
            <v>二类</v>
          </cell>
          <cell r="AE101" t="str">
            <v>桥梁安全防护能力不足桥梁(含公跨铁立交桥)</v>
          </cell>
        </row>
        <row r="101">
          <cell r="AH101" t="str">
            <v>加固改造</v>
          </cell>
        </row>
        <row r="101">
          <cell r="AL101" t="str">
            <v>十四五</v>
          </cell>
          <cell r="AM101" t="str">
            <v>2024年第二批入库</v>
          </cell>
          <cell r="AN101" t="str">
            <v>否</v>
          </cell>
        </row>
        <row r="101">
          <cell r="AX101" t="str">
            <v>护栏提升桥梁</v>
          </cell>
          <cell r="AY101" t="str">
            <v>是</v>
          </cell>
        </row>
        <row r="101">
          <cell r="BD101" t="str">
            <v>“十四五”项目库结转桥梁</v>
          </cell>
        </row>
        <row r="102">
          <cell r="J102" t="str">
            <v>S241431222L0420</v>
          </cell>
          <cell r="K102">
            <v>221.878</v>
          </cell>
          <cell r="L102">
            <v>7.8</v>
          </cell>
          <cell r="M102">
            <v>8.5</v>
          </cell>
          <cell r="N102">
            <v>6</v>
          </cell>
          <cell r="O102" t="str">
            <v>1*6</v>
          </cell>
          <cell r="P102" t="str">
            <v>小桥</v>
          </cell>
          <cell r="Q102" t="str">
            <v>整体现浇板</v>
          </cell>
          <cell r="R102" t="str">
            <v>2类</v>
          </cell>
          <cell r="S102" t="str">
            <v>20241118</v>
          </cell>
          <cell r="T102" t="str">
            <v>汽车-20级</v>
          </cell>
          <cell r="U102" t="str">
            <v>不通航</v>
          </cell>
          <cell r="V102" t="str">
            <v>S241</v>
          </cell>
          <cell r="W102" t="str">
            <v>四级</v>
          </cell>
          <cell r="X102" t="str">
            <v>河流</v>
          </cell>
          <cell r="Y102" t="str">
            <v>无防护</v>
          </cell>
          <cell r="Z102" t="str">
            <v>SS</v>
          </cell>
          <cell r="AA102" t="str">
            <v>19731231</v>
          </cell>
          <cell r="AB102" t="str">
            <v>沅陵县公路建设养护中心</v>
          </cell>
          <cell r="AC102" t="str">
            <v>沅陵县公路建设养护中心</v>
          </cell>
          <cell r="AD102" t="str">
            <v>一类</v>
          </cell>
          <cell r="AE102" t="str">
            <v>桥梁安全防护能力不足桥梁(含公跨铁立交桥)</v>
          </cell>
        </row>
        <row r="102">
          <cell r="AH102" t="str">
            <v>加固改造</v>
          </cell>
        </row>
        <row r="102">
          <cell r="AL102" t="str">
            <v>十四五</v>
          </cell>
          <cell r="AM102" t="str">
            <v>2024年第二批入库</v>
          </cell>
          <cell r="AN102" t="str">
            <v>否</v>
          </cell>
        </row>
        <row r="102">
          <cell r="AX102" t="str">
            <v>护栏提升桥梁</v>
          </cell>
          <cell r="AY102" t="str">
            <v>是</v>
          </cell>
        </row>
        <row r="102">
          <cell r="BD102" t="str">
            <v>“十四五”项目库结转桥梁</v>
          </cell>
        </row>
        <row r="103">
          <cell r="J103" t="str">
            <v>S318431222L0143</v>
          </cell>
          <cell r="K103">
            <v>55.124</v>
          </cell>
          <cell r="L103">
            <v>49</v>
          </cell>
          <cell r="M103">
            <v>8.7</v>
          </cell>
          <cell r="N103">
            <v>26</v>
          </cell>
          <cell r="O103" t="str">
            <v>1*26</v>
          </cell>
          <cell r="P103" t="str">
            <v>中桥</v>
          </cell>
          <cell r="Q103" t="str">
            <v>板拱</v>
          </cell>
          <cell r="R103" t="str">
            <v>2类</v>
          </cell>
          <cell r="S103" t="str">
            <v>20241118</v>
          </cell>
          <cell r="T103" t="str">
            <v>汽车-20级</v>
          </cell>
          <cell r="U103" t="str">
            <v>不通航</v>
          </cell>
          <cell r="V103" t="str">
            <v>S318</v>
          </cell>
          <cell r="W103" t="str">
            <v>三级</v>
          </cell>
          <cell r="X103" t="str">
            <v>河流</v>
          </cell>
          <cell r="Y103" t="str">
            <v>无防护</v>
          </cell>
          <cell r="Z103" t="str">
            <v>SS</v>
          </cell>
          <cell r="AA103" t="str">
            <v>19761231</v>
          </cell>
          <cell r="AB103" t="str">
            <v>沅陵县公路建设养护中心</v>
          </cell>
          <cell r="AC103" t="str">
            <v>沅陵县公路建设养护中心</v>
          </cell>
          <cell r="AD103" t="str">
            <v>二类</v>
          </cell>
          <cell r="AE103" t="str">
            <v>桥梁安全防护能力不足桥梁(含公跨铁立交桥)</v>
          </cell>
        </row>
        <row r="103">
          <cell r="AH103" t="str">
            <v>加固改造</v>
          </cell>
        </row>
        <row r="103">
          <cell r="AL103" t="str">
            <v>十四五</v>
          </cell>
          <cell r="AM103" t="str">
            <v>2024年第二批入库</v>
          </cell>
          <cell r="AN103" t="str">
            <v>否</v>
          </cell>
        </row>
        <row r="103">
          <cell r="AX103" t="str">
            <v>护栏提升桥梁</v>
          </cell>
          <cell r="AY103" t="str">
            <v>是</v>
          </cell>
        </row>
        <row r="103">
          <cell r="BD103" t="str">
            <v>“十四五”项目库结转桥梁</v>
          </cell>
        </row>
        <row r="104">
          <cell r="J104" t="str">
            <v>S318431222L0147</v>
          </cell>
          <cell r="K104">
            <v>57.761</v>
          </cell>
          <cell r="L104">
            <v>48</v>
          </cell>
          <cell r="M104">
            <v>9.8</v>
          </cell>
          <cell r="N104">
            <v>26</v>
          </cell>
          <cell r="O104" t="str">
            <v>1*26</v>
          </cell>
          <cell r="P104" t="str">
            <v>中桥</v>
          </cell>
          <cell r="Q104" t="str">
            <v>板拱</v>
          </cell>
          <cell r="R104" t="str">
            <v>2类</v>
          </cell>
          <cell r="S104" t="str">
            <v>20230228</v>
          </cell>
          <cell r="T104" t="str">
            <v>汽车-20级</v>
          </cell>
          <cell r="U104" t="str">
            <v>不通航</v>
          </cell>
          <cell r="V104" t="str">
            <v>S318</v>
          </cell>
          <cell r="W104" t="str">
            <v>三级</v>
          </cell>
          <cell r="X104" t="str">
            <v>河流</v>
          </cell>
          <cell r="Y104" t="str">
            <v>无防护</v>
          </cell>
          <cell r="Z104" t="str">
            <v>A</v>
          </cell>
          <cell r="AA104" t="str">
            <v>19761231</v>
          </cell>
          <cell r="AB104" t="str">
            <v>沅陵县公路建设养护中心</v>
          </cell>
          <cell r="AC104" t="str">
            <v>沅陵县公路建设养护中心</v>
          </cell>
          <cell r="AD104" t="str">
            <v>三类</v>
          </cell>
          <cell r="AE104" t="str">
            <v>桥梁安全防护能力不足桥梁(含公跨铁立交桥)</v>
          </cell>
        </row>
        <row r="104">
          <cell r="AH104" t="str">
            <v>加固改造</v>
          </cell>
        </row>
        <row r="104">
          <cell r="AL104" t="str">
            <v>十四五</v>
          </cell>
          <cell r="AM104" t="str">
            <v>2024年第二批入库</v>
          </cell>
          <cell r="AN104" t="str">
            <v>否</v>
          </cell>
        </row>
        <row r="104">
          <cell r="AX104" t="str">
            <v>护栏提升桥梁</v>
          </cell>
          <cell r="AY104" t="str">
            <v>是</v>
          </cell>
        </row>
        <row r="104">
          <cell r="BD104" t="str">
            <v>“十四五”项目库结转桥梁</v>
          </cell>
        </row>
        <row r="105">
          <cell r="J105" t="str">
            <v>S323431382L0050</v>
          </cell>
          <cell r="K105">
            <v>64.486</v>
          </cell>
          <cell r="L105">
            <v>13</v>
          </cell>
          <cell r="M105">
            <v>7</v>
          </cell>
          <cell r="N105">
            <v>7</v>
          </cell>
          <cell r="O105" t="str">
            <v>1*7</v>
          </cell>
          <cell r="P105" t="str">
            <v>小桥</v>
          </cell>
          <cell r="Q105" t="str">
            <v>板拱</v>
          </cell>
          <cell r="R105" t="str">
            <v>四类</v>
          </cell>
          <cell r="S105" t="str">
            <v>2024 
0912</v>
          </cell>
          <cell r="T105" t="str">
            <v>汽车-15级</v>
          </cell>
          <cell r="U105" t="str">
            <v>不通航</v>
          </cell>
          <cell r="V105" t="str">
            <v>S323</v>
          </cell>
          <cell r="W105" t="str">
            <v>四级</v>
          </cell>
          <cell r="X105" t="str">
            <v>河流</v>
          </cell>
          <cell r="Y105" t="str">
            <v>无防护</v>
          </cell>
          <cell r="Z105" t="str">
            <v>B</v>
          </cell>
          <cell r="AA105" t="str">
            <v>1991 
0119</v>
          </cell>
          <cell r="AB105" t="str">
            <v>涟源市公路建设养护中心</v>
          </cell>
          <cell r="AC105" t="str">
            <v>涟源市交通运输局</v>
          </cell>
          <cell r="AD105" t="str">
            <v>四类</v>
          </cell>
          <cell r="AE105" t="str">
            <v>四类桥梁</v>
          </cell>
          <cell r="AF105" t="str">
            <v>主拱圈,桥墩、桥台,基础,桥面系</v>
          </cell>
          <cell r="AG105" t="str">
            <v>主拱圈裂隙丰富，桥墩桥台基础掏空，侧墙与主拱圈脱开，桥梁铺装裂缝，护栏缺失</v>
          </cell>
          <cell r="AH105" t="str">
            <v>拆除重建（全桥）</v>
          </cell>
          <cell r="AI105">
            <v>74.7</v>
          </cell>
          <cell r="AJ105" t="str">
            <v>未开工</v>
          </cell>
          <cell r="AK105">
            <v>2026</v>
          </cell>
          <cell r="AL105" t="str">
            <v>十五五</v>
          </cell>
          <cell r="AM105" t="str">
            <v>2026年第一批</v>
          </cell>
          <cell r="AN105" t="str">
            <v>否</v>
          </cell>
          <cell r="AO105" t="str">
            <v>否</v>
          </cell>
          <cell r="AP105" t="str">
            <v>否</v>
          </cell>
          <cell r="AQ105" t="str">
            <v>否</v>
          </cell>
          <cell r="AR105" t="str">
            <v>否</v>
          </cell>
          <cell r="AS105" t="str">
            <v>省公路事务中心</v>
          </cell>
        </row>
        <row r="105">
          <cell r="AY105" t="str">
            <v>是</v>
          </cell>
        </row>
        <row r="106">
          <cell r="J106" t="str">
            <v>S236431322L0330</v>
          </cell>
          <cell r="K106">
            <v>135.129</v>
          </cell>
          <cell r="L106">
            <v>21</v>
          </cell>
          <cell r="M106">
            <v>11.75</v>
          </cell>
          <cell r="N106">
            <v>10</v>
          </cell>
          <cell r="O106" t="str">
            <v>1*10</v>
          </cell>
          <cell r="P106" t="str">
            <v>小桥</v>
          </cell>
          <cell r="Q106" t="str">
            <v>空心板梁</v>
          </cell>
          <cell r="R106" t="str">
            <v>2类</v>
          </cell>
          <cell r="S106" t="str">
            <v>20240802</v>
          </cell>
          <cell r="T106" t="str">
            <v>公路Ⅱ级</v>
          </cell>
          <cell r="U106" t="str">
            <v>不通航</v>
          </cell>
          <cell r="V106" t="str">
            <v>S236</v>
          </cell>
          <cell r="W106" t="str">
            <v>二级</v>
          </cell>
          <cell r="X106" t="str">
            <v>沟壑</v>
          </cell>
          <cell r="Y106" t="str">
            <v>无防护</v>
          </cell>
          <cell r="Z106" t="str">
            <v>A</v>
          </cell>
          <cell r="AA106" t="str">
            <v>20101108</v>
          </cell>
          <cell r="AB106" t="str">
            <v>新化县公路建设养护中心</v>
          </cell>
          <cell r="AC106" t="str">
            <v>娄底市交通运输局</v>
          </cell>
          <cell r="AD106" t="str">
            <v>四类</v>
          </cell>
          <cell r="AE106" t="str">
            <v>四类桥梁</v>
          </cell>
        </row>
        <row r="106">
          <cell r="AH106" t="str">
            <v>加固改造</v>
          </cell>
        </row>
        <row r="106">
          <cell r="AL106" t="str">
            <v>十四五</v>
          </cell>
          <cell r="AM106" t="str">
            <v>2025年第一批新增入库</v>
          </cell>
          <cell r="AN106" t="str">
            <v>否</v>
          </cell>
        </row>
        <row r="106">
          <cell r="AU106" t="str">
            <v>是</v>
          </cell>
          <cell r="AV106" t="str">
            <v>2025年</v>
          </cell>
          <cell r="AW106" t="str">
            <v>2025年第六批</v>
          </cell>
        </row>
        <row r="107">
          <cell r="J107" t="str">
            <v>G352433123L0650</v>
          </cell>
          <cell r="K107">
            <v>207.715</v>
          </cell>
          <cell r="L107">
            <v>10</v>
          </cell>
          <cell r="M107">
            <v>9.2</v>
          </cell>
          <cell r="N107">
            <v>6</v>
          </cell>
          <cell r="O107" t="str">
            <v>1*6</v>
          </cell>
          <cell r="P107" t="str">
            <v>小桥</v>
          </cell>
          <cell r="Q107" t="str">
            <v>板拱</v>
          </cell>
          <cell r="R107" t="str">
            <v>二类</v>
          </cell>
          <cell r="S107" t="str">
            <v>2022 
0918</v>
          </cell>
          <cell r="T107" t="str">
            <v>公路Ⅱ级</v>
          </cell>
          <cell r="U107" t="str">
            <v>不通航</v>
          </cell>
          <cell r="V107" t="str">
            <v>G352</v>
          </cell>
          <cell r="W107" t="str">
            <v>四级</v>
          </cell>
          <cell r="X107" t="str">
            <v>河流</v>
          </cell>
          <cell r="Y107" t="str">
            <v>无防护</v>
          </cell>
          <cell r="Z107" t="str">
            <v>A</v>
          </cell>
          <cell r="AA107" t="str">
            <v>2009 
1001</v>
          </cell>
          <cell r="AB107" t="str">
            <v>凤凰县公路建设养护中心</v>
          </cell>
          <cell r="AC107" t="str">
            <v>湘西自治州公路建设养护中心</v>
          </cell>
          <cell r="AD107" t="str">
            <v>三类</v>
          </cell>
          <cell r="AE107" t="str">
            <v>亟需改造的三类桥梁</v>
          </cell>
          <cell r="AF107" t="str">
            <v>桥面系</v>
          </cell>
          <cell r="AG107" t="str">
            <v>桥面铺装 0#台右车道坑洞、1#台裂缝处；该桥拱上结构右侧墙与主拱圈脱裂处；该桥主拱圈砌缝脱落处等</v>
          </cell>
          <cell r="AH107" t="str">
            <v>加固改造</v>
          </cell>
          <cell r="AI107">
            <v>41.1</v>
          </cell>
          <cell r="AJ107" t="str">
            <v>未开工</v>
          </cell>
          <cell r="AK107">
            <v>2026</v>
          </cell>
          <cell r="AL107" t="str">
            <v>十五五</v>
          </cell>
          <cell r="AM107" t="str">
            <v>2026年第一批</v>
          </cell>
          <cell r="AN107" t="str">
            <v>否</v>
          </cell>
          <cell r="AO107" t="str">
            <v>否</v>
          </cell>
          <cell r="AP107" t="str">
            <v>否</v>
          </cell>
          <cell r="AQ107" t="str">
            <v>否</v>
          </cell>
          <cell r="AR107" t="str">
            <v>否</v>
          </cell>
          <cell r="AS107" t="str">
            <v>省公路事务中心</v>
          </cell>
          <cell r="AT107" t="str">
            <v>2025-07-21 16:51:58由省公路事务中心驳回至县公路建养中心，驳回原因：补充检测报告；2025-09-01 17:15:23由省公路事务中心驳回至县公路建养中心，驳回原因：1、详细补充申报表桥梁主要病害；；</v>
          </cell>
        </row>
        <row r="107">
          <cell r="AY107" t="str">
            <v>否</v>
          </cell>
        </row>
        <row r="108">
          <cell r="J108" t="str">
            <v>G354433123L1510</v>
          </cell>
          <cell r="K108">
            <v>960.002</v>
          </cell>
          <cell r="L108">
            <v>45.4</v>
          </cell>
          <cell r="M108">
            <v>13</v>
          </cell>
          <cell r="N108">
            <v>21</v>
          </cell>
          <cell r="O108" t="str">
            <v>1*21</v>
          </cell>
          <cell r="P108" t="str">
            <v>中桥</v>
          </cell>
          <cell r="Q108" t="str">
            <v>板拱</v>
          </cell>
          <cell r="R108" t="str">
            <v>二类</v>
          </cell>
          <cell r="S108" t="str">
            <v>2024 
0923</v>
          </cell>
          <cell r="T108" t="str">
            <v>汽车-超20级</v>
          </cell>
          <cell r="U108" t="str">
            <v>不通航</v>
          </cell>
          <cell r="V108" t="str">
            <v>G354</v>
          </cell>
          <cell r="W108" t="str">
            <v>二级</v>
          </cell>
          <cell r="X108" t="str">
            <v>沟壑</v>
          </cell>
          <cell r="Y108" t="str">
            <v>无防护</v>
          </cell>
          <cell r="Z108" t="str">
            <v>A</v>
          </cell>
          <cell r="AA108" t="str">
            <v>1977 
1001</v>
          </cell>
          <cell r="AB108" t="str">
            <v>凤凰县公路建设养护中心</v>
          </cell>
          <cell r="AC108" t="str">
            <v>湘西自治州公路建设养护中心</v>
          </cell>
          <cell r="AD108" t="str">
            <v>三类</v>
          </cell>
          <cell r="AE108" t="str">
            <v>亟需改造的三类桥梁</v>
          </cell>
          <cell r="AF108" t="str">
            <v>其他,桥面系</v>
          </cell>
          <cell r="AG108" t="str">
            <v>桥面铺装0#台右幅、主拱圈裂缝处；该桥主拱圈混凝土剥落，露筋处等</v>
          </cell>
          <cell r="AH108" t="str">
            <v>加固改造</v>
          </cell>
          <cell r="AI108">
            <v>184</v>
          </cell>
          <cell r="AJ108" t="str">
            <v>未开工</v>
          </cell>
          <cell r="AK108">
            <v>2026</v>
          </cell>
          <cell r="AL108" t="str">
            <v>十五五</v>
          </cell>
          <cell r="AM108" t="str">
            <v>2026年第一批</v>
          </cell>
          <cell r="AN108" t="str">
            <v>否</v>
          </cell>
          <cell r="AO108" t="str">
            <v>否</v>
          </cell>
          <cell r="AP108" t="str">
            <v>否</v>
          </cell>
          <cell r="AQ108" t="str">
            <v>否</v>
          </cell>
          <cell r="AR108" t="str">
            <v>十四五规划项目：G354凤凰至大兴公路一期工程（凤凰至拉毫公路）(G354线944.211-974.643)</v>
          </cell>
          <cell r="AS108" t="str">
            <v>省公路事务中心</v>
          </cell>
          <cell r="AT108" t="str">
            <v>2025-07-21 16:51:58由省公路事务中心驳回至县公路建养中心，驳回原因：补充检测报告；2025-09-01 17:15:38由省公路事务中心驳回至县公路建养中心，驳回原因：1、详细补充申报表桥梁主要病害；；</v>
          </cell>
        </row>
        <row r="108">
          <cell r="AY108" t="str">
            <v>否</v>
          </cell>
        </row>
        <row r="109">
          <cell r="J109" t="str">
            <v>G209433125L0420</v>
          </cell>
          <cell r="K109">
            <v>2621.548</v>
          </cell>
          <cell r="L109">
            <v>15</v>
          </cell>
          <cell r="M109">
            <v>7.8</v>
          </cell>
          <cell r="N109">
            <v>5</v>
          </cell>
          <cell r="O109" t="str">
            <v>1*5</v>
          </cell>
          <cell r="P109" t="str">
            <v>小桥</v>
          </cell>
          <cell r="Q109" t="str">
            <v>板拱</v>
          </cell>
          <cell r="R109" t="str">
            <v>三类</v>
          </cell>
          <cell r="S109" t="str">
            <v>2024 
0428</v>
          </cell>
          <cell r="T109" t="str">
            <v>公路Ⅱ级</v>
          </cell>
          <cell r="U109" t="str">
            <v>不通航</v>
          </cell>
          <cell r="V109" t="str">
            <v>G209</v>
          </cell>
          <cell r="W109" t="str">
            <v>二级</v>
          </cell>
          <cell r="X109" t="str">
            <v>沟壑</v>
          </cell>
          <cell r="Y109" t="str">
            <v>无防护</v>
          </cell>
          <cell r="Z109" t="str">
            <v>B</v>
          </cell>
          <cell r="AA109" t="str">
            <v>2014 
1220</v>
          </cell>
          <cell r="AB109" t="str">
            <v>保靖县公路建设养护中心</v>
          </cell>
          <cell r="AC109" t="str">
            <v>湘西自治州公路建设养护中心</v>
          </cell>
          <cell r="AD109" t="str">
            <v>四类</v>
          </cell>
          <cell r="AE109" t="str">
            <v>四类桥梁</v>
          </cell>
          <cell r="AF109" t="str">
            <v>其他,主拱圈,桥面系</v>
          </cell>
          <cell r="AG109" t="str">
            <v>（1）主拱圈底面多处砌块断裂，1 处砌块存在脱落趋势；全跨范围内勾缝脱落。（2）两侧拱上侧墙渗水，杂草丛生。（3）桥梁铭牌未见明显病害，限载标志老化。</v>
          </cell>
          <cell r="AH109" t="str">
            <v>加固改造</v>
          </cell>
          <cell r="AI109">
            <v>100</v>
          </cell>
          <cell r="AJ109" t="str">
            <v>未开工</v>
          </cell>
          <cell r="AK109">
            <v>2026</v>
          </cell>
          <cell r="AL109" t="str">
            <v>十五五</v>
          </cell>
          <cell r="AM109" t="str">
            <v>2026年第一批</v>
          </cell>
          <cell r="AN109" t="str">
            <v>否</v>
          </cell>
          <cell r="AO109" t="str">
            <v>否</v>
          </cell>
          <cell r="AP109" t="str">
            <v>否</v>
          </cell>
          <cell r="AQ109" t="str">
            <v>否</v>
          </cell>
          <cell r="AR109" t="str">
            <v>十四五规划项目：G209保靖迁陵至花垣佳民公路（一期）(G209线2616.621-2656.161)</v>
          </cell>
          <cell r="AS109" t="str">
            <v>省公路事务中心</v>
          </cell>
          <cell r="AT109" t="str">
            <v>2025-09-01 17:15:53由省公路事务中心驳回至县公路建养中心，驳回原因：1、详细补充申报表桥梁主要病害；2、按专家意见修改评审后技术状况；3、按专家意见修改入库原因；4、更新检测报告技术状况等级，增加交通管制措施；</v>
          </cell>
        </row>
        <row r="109">
          <cell r="AY109" t="str">
            <v>是</v>
          </cell>
        </row>
        <row r="110">
          <cell r="J110" t="str">
            <v>G352433126L0340</v>
          </cell>
          <cell r="K110">
            <v>95.135</v>
          </cell>
          <cell r="L110">
            <v>150</v>
          </cell>
          <cell r="M110">
            <v>8.5</v>
          </cell>
          <cell r="N110">
            <v>90</v>
          </cell>
          <cell r="O110" t="str">
            <v>1*90+2*22</v>
          </cell>
          <cell r="P110" t="str">
            <v>大桥</v>
          </cell>
          <cell r="Q110" t="str">
            <v>箱形拱</v>
          </cell>
          <cell r="R110" t="str">
            <v>二类</v>
          </cell>
          <cell r="S110" t="str">
            <v>2022 
0801</v>
          </cell>
          <cell r="T110" t="str">
            <v>汽车-20级</v>
          </cell>
          <cell r="U110" t="str">
            <v>不通航</v>
          </cell>
          <cell r="V110" t="str">
            <v>G352</v>
          </cell>
          <cell r="W110" t="str">
            <v>二级</v>
          </cell>
          <cell r="X110" t="str">
            <v>沟壑</v>
          </cell>
          <cell r="Y110" t="str">
            <v>无防护</v>
          </cell>
          <cell r="Z110" t="str">
            <v>SB</v>
          </cell>
          <cell r="AA110" t="str">
            <v>2002 
0915</v>
          </cell>
          <cell r="AB110" t="str">
            <v>古丈县公路建设养护中心</v>
          </cell>
          <cell r="AC110" t="str">
            <v>湘西土家族苗族自治州交通运输局</v>
          </cell>
          <cell r="AD110" t="str">
            <v>三类</v>
          </cell>
          <cell r="AE110" t="str">
            <v>亟需改造的三类桥梁
适应性不足桥梁（其他）</v>
          </cell>
          <cell r="AF110" t="str">
            <v>桥面系,上部承重结构,桥墩、桥台</v>
          </cell>
          <cell r="AG110" t="str">
            <v>猫儿潭桥（引桥）病害汇总如下（1）上部结构上部承重构件:病害主要表现为横向裂缝，个别构件出现纵向裂缝、竖向裂缝。空心板存在 57 条横向裂缝，总长 418.00m，宽度 0.04mm-0.16mm；11 条竖向裂缝，总长 4.60m，宽度 0.08mm-0.16mm；2 条纵向裂缝，总长 2.00m，宽度0.20mm。支座:主要病害表现为位置串动。存在 7 个位置串动。（2）下部结构锥坡、护坡:病害主要表现为杂草丛生、开裂。护坡存在 1 处开裂，总长 2.00m，宽度 3.00mm；</v>
          </cell>
          <cell r="AH110" t="str">
            <v>加固改造</v>
          </cell>
          <cell r="AI110">
            <v>500</v>
          </cell>
          <cell r="AJ110" t="str">
            <v>未开工</v>
          </cell>
          <cell r="AK110">
            <v>2026</v>
          </cell>
          <cell r="AL110" t="str">
            <v>十五五</v>
          </cell>
          <cell r="AM110" t="str">
            <v>2026年第一批</v>
          </cell>
          <cell r="AN110" t="str">
            <v>否</v>
          </cell>
          <cell r="AO110" t="str">
            <v>否</v>
          </cell>
          <cell r="AP110" t="str">
            <v>否</v>
          </cell>
          <cell r="AQ110" t="str">
            <v>否</v>
          </cell>
          <cell r="AR110" t="str">
            <v>十三五建成项目：G352古丈至罗依溪公路(G352线93.321-101.953)</v>
          </cell>
          <cell r="AS110" t="str">
            <v>省公路事务中心</v>
          </cell>
        </row>
        <row r="110">
          <cell r="AY110" t="str">
            <v>是</v>
          </cell>
        </row>
        <row r="111">
          <cell r="J111" t="str">
            <v>S246433127L1006</v>
          </cell>
          <cell r="K111">
            <v>223.222</v>
          </cell>
          <cell r="L111">
            <v>365</v>
          </cell>
          <cell r="M111">
            <v>7.6</v>
          </cell>
          <cell r="N111">
            <v>116</v>
          </cell>
          <cell r="O111" t="str">
            <v>2*5.2+2*72+1*116+1*53</v>
          </cell>
          <cell r="P111" t="str">
            <v>大桥</v>
          </cell>
          <cell r="Q111" t="str">
            <v>箱形拱</v>
          </cell>
          <cell r="R111" t="str">
            <v>3类</v>
          </cell>
          <cell r="S111" t="str">
            <v>20240805</v>
          </cell>
          <cell r="T111" t="str">
            <v>汽车-10级</v>
          </cell>
          <cell r="U111" t="str">
            <v>四级</v>
          </cell>
          <cell r="V111" t="str">
            <v>S246</v>
          </cell>
          <cell r="W111" t="str">
            <v>四级</v>
          </cell>
          <cell r="X111" t="str">
            <v>河流</v>
          </cell>
          <cell r="Y111" t="str">
            <v>硬防护</v>
          </cell>
          <cell r="Z111" t="str">
            <v>A</v>
          </cell>
          <cell r="AA111" t="str">
            <v>19900101</v>
          </cell>
          <cell r="AB111" t="str">
            <v>永顺县公路建设养护中心</v>
          </cell>
          <cell r="AC111" t="str">
            <v>湘西土家族苗族自治州交通运输局</v>
          </cell>
          <cell r="AD111" t="str">
            <v>三类</v>
          </cell>
          <cell r="AE111" t="str">
            <v>结构存在缺陷桥梁</v>
          </cell>
        </row>
        <row r="111">
          <cell r="AH111" t="str">
            <v>加固改造</v>
          </cell>
        </row>
        <row r="111">
          <cell r="AL111" t="str">
            <v>十四五</v>
          </cell>
          <cell r="AM111" t="str">
            <v>2021年第一批入库</v>
          </cell>
          <cell r="AN111" t="str">
            <v>否</v>
          </cell>
        </row>
        <row r="111">
          <cell r="AX111" t="str">
            <v>专家评审不同意出库桥梁</v>
          </cell>
          <cell r="AY111" t="str">
            <v>是</v>
          </cell>
        </row>
        <row r="111">
          <cell r="BD111" t="str">
            <v>“十四五”项目库结转桥梁</v>
          </cell>
        </row>
        <row r="112">
          <cell r="J112" t="str">
            <v>S255433130L1010</v>
          </cell>
          <cell r="K112">
            <v>62.98</v>
          </cell>
          <cell r="L112">
            <v>88</v>
          </cell>
          <cell r="M112">
            <v>9</v>
          </cell>
          <cell r="N112">
            <v>60</v>
          </cell>
          <cell r="O112" t="str">
            <v>1*60</v>
          </cell>
          <cell r="P112" t="str">
            <v>大桥</v>
          </cell>
          <cell r="Q112" t="str">
            <v>板拱</v>
          </cell>
          <cell r="R112" t="str">
            <v>2类</v>
          </cell>
          <cell r="S112" t="str">
            <v>20231030</v>
          </cell>
          <cell r="T112" t="str">
            <v>汽车-10级</v>
          </cell>
          <cell r="U112" t="str">
            <v>不通航</v>
          </cell>
          <cell r="V112" t="str">
            <v>S255</v>
          </cell>
          <cell r="W112" t="str">
            <v>二级</v>
          </cell>
          <cell r="X112" t="str">
            <v>沟壑</v>
          </cell>
          <cell r="Y112" t="str">
            <v>无防护</v>
          </cell>
          <cell r="Z112" t="str">
            <v>SA</v>
          </cell>
          <cell r="AA112" t="str">
            <v>19900101</v>
          </cell>
          <cell r="AB112" t="str">
            <v>龙山县公路建设养护中心</v>
          </cell>
          <cell r="AC112" t="str">
            <v>湘西土家族苗族自治州交通运输局</v>
          </cell>
          <cell r="AD112" t="str">
            <v>三类</v>
          </cell>
          <cell r="AE112" t="str">
            <v>适应性不足桥梁（承载能力不足）</v>
          </cell>
        </row>
        <row r="112">
          <cell r="AH112" t="str">
            <v>加固改造</v>
          </cell>
        </row>
        <row r="112">
          <cell r="AL112" t="str">
            <v>十四五</v>
          </cell>
          <cell r="AM112" t="str">
            <v>2021年第一批入库</v>
          </cell>
          <cell r="AN112" t="str">
            <v>否</v>
          </cell>
        </row>
        <row r="112">
          <cell r="AX112" t="str">
            <v>路线降级，待年报更新桥梁</v>
          </cell>
          <cell r="AY112" t="str">
            <v>是</v>
          </cell>
        </row>
        <row r="112">
          <cell r="BD112" t="str">
            <v>“十四五”项目库结转桥梁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T112"/>
  <sheetViews>
    <sheetView tabSelected="1" zoomScale="70" zoomScaleNormal="70" topLeftCell="B1" workbookViewId="0">
      <pane ySplit="4" topLeftCell="A12" activePane="bottomLeft" state="frozen"/>
      <selection/>
      <selection pane="bottomLeft" activeCell="B1" sqref="B1:C1"/>
    </sheetView>
  </sheetViews>
  <sheetFormatPr defaultColWidth="9.775" defaultRowHeight="14.25"/>
  <cols>
    <col min="1" max="1" width="9.775" style="108" hidden="1" customWidth="1"/>
    <col min="2" max="2" width="7" style="85" customWidth="1"/>
    <col min="3" max="3" width="10.3333333333333" style="85" customWidth="1"/>
    <col min="4" max="4" width="12.5583333333333" style="85" customWidth="1"/>
    <col min="5" max="5" width="10.3333333333333" style="85" customWidth="1"/>
    <col min="6" max="6" width="14.4416666666667" style="85" customWidth="1"/>
    <col min="7" max="7" width="13.3333333333333" style="85" customWidth="1"/>
    <col min="8" max="10" width="10" style="85" customWidth="1"/>
    <col min="11" max="11" width="12.5583333333333" style="85" customWidth="1"/>
    <col min="12" max="12" width="10" style="85" customWidth="1"/>
    <col min="13" max="13" width="12.3333333333333" style="85" customWidth="1"/>
    <col min="14" max="15" width="9.33333333333333" style="85" customWidth="1"/>
    <col min="16" max="16" width="9.33333333333333" style="85" hidden="1" customWidth="1"/>
    <col min="17" max="17" width="9.33333333333333" style="85" customWidth="1"/>
    <col min="18" max="18" width="15.8833333333333" style="85" customWidth="1"/>
    <col min="19" max="19" width="9.775" style="85"/>
    <col min="20" max="20" width="11.1083333333333" style="108" customWidth="1"/>
    <col min="21" max="16384" width="9.775" style="85"/>
  </cols>
  <sheetData>
    <row r="1" ht="21.9" customHeight="1" spans="2:3">
      <c r="B1" s="167" t="s">
        <v>0</v>
      </c>
      <c r="C1" s="167"/>
    </row>
    <row r="2" ht="40.95" customHeight="1" spans="2:20">
      <c r="B2" s="168" t="s">
        <v>1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80"/>
    </row>
    <row r="3" ht="45" customHeight="1" spans="1:20">
      <c r="A3" s="169" t="s">
        <v>2</v>
      </c>
      <c r="B3" s="170" t="s">
        <v>3</v>
      </c>
      <c r="C3" s="163" t="s">
        <v>4</v>
      </c>
      <c r="D3" s="163" t="s">
        <v>5</v>
      </c>
      <c r="E3" s="163" t="s">
        <v>6</v>
      </c>
      <c r="F3" s="89" t="s">
        <v>7</v>
      </c>
      <c r="G3" s="89" t="s">
        <v>8</v>
      </c>
      <c r="H3" s="89" t="s">
        <v>9</v>
      </c>
      <c r="I3" s="89" t="s">
        <v>10</v>
      </c>
      <c r="J3" s="89" t="s">
        <v>11</v>
      </c>
      <c r="K3" s="89" t="s">
        <v>12</v>
      </c>
      <c r="L3" s="89" t="s">
        <v>13</v>
      </c>
      <c r="M3" s="89" t="s">
        <v>14</v>
      </c>
      <c r="N3" s="89" t="s">
        <v>15</v>
      </c>
      <c r="O3" s="89" t="s">
        <v>16</v>
      </c>
      <c r="P3" s="89"/>
      <c r="Q3" s="89"/>
      <c r="R3" s="181" t="s">
        <v>17</v>
      </c>
      <c r="S3" s="89" t="s">
        <v>18</v>
      </c>
      <c r="T3" s="89" t="s">
        <v>19</v>
      </c>
    </row>
    <row r="4" ht="45" customHeight="1" spans="1:20">
      <c r="A4" s="169"/>
      <c r="B4" s="170"/>
      <c r="C4" s="163"/>
      <c r="D4" s="163"/>
      <c r="E4" s="163"/>
      <c r="F4" s="89"/>
      <c r="G4" s="89"/>
      <c r="H4" s="89"/>
      <c r="I4" s="89"/>
      <c r="J4" s="89"/>
      <c r="K4" s="89"/>
      <c r="L4" s="89"/>
      <c r="M4" s="89"/>
      <c r="N4" s="89"/>
      <c r="O4" s="89" t="s">
        <v>20</v>
      </c>
      <c r="P4" s="89" t="s">
        <v>21</v>
      </c>
      <c r="Q4" s="89" t="s">
        <v>22</v>
      </c>
      <c r="R4" s="182"/>
      <c r="S4" s="89"/>
      <c r="T4" s="89"/>
    </row>
    <row r="5" ht="48" customHeight="1" spans="1:20">
      <c r="A5" s="169"/>
      <c r="B5" s="171"/>
      <c r="C5" s="163" t="s">
        <v>23</v>
      </c>
      <c r="D5" s="163"/>
      <c r="E5" s="152"/>
      <c r="F5" s="163">
        <f>SUBTOTAL(3,F7:F112)</f>
        <v>96</v>
      </c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83"/>
      <c r="S5" s="184"/>
      <c r="T5" s="91"/>
    </row>
    <row r="6" ht="48" customHeight="1" outlineLevel="1" spans="1:20">
      <c r="A6" s="169"/>
      <c r="B6" s="171"/>
      <c r="C6" s="163" t="s">
        <v>24</v>
      </c>
      <c r="D6" s="163"/>
      <c r="E6" s="152"/>
      <c r="F6" s="163">
        <f>SUBTOTAL(3,F7:F17)</f>
        <v>11</v>
      </c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83"/>
      <c r="S6" s="184"/>
      <c r="T6" s="91"/>
    </row>
    <row r="7" ht="48" customHeight="1" outlineLevel="2" spans="1:20">
      <c r="A7" s="169" t="s">
        <v>25</v>
      </c>
      <c r="B7" s="171">
        <v>1</v>
      </c>
      <c r="C7" s="152" t="s">
        <v>26</v>
      </c>
      <c r="D7" s="152" t="s">
        <v>27</v>
      </c>
      <c r="E7" s="152">
        <v>430181</v>
      </c>
      <c r="F7" s="152" t="s">
        <v>28</v>
      </c>
      <c r="G7" s="152" t="s">
        <v>29</v>
      </c>
      <c r="H7" s="152">
        <v>8</v>
      </c>
      <c r="I7" s="152">
        <v>6.8</v>
      </c>
      <c r="J7" s="152" t="s">
        <v>30</v>
      </c>
      <c r="K7" s="152">
        <v>291.586</v>
      </c>
      <c r="L7" s="152" t="s">
        <v>31</v>
      </c>
      <c r="M7" s="152" t="s">
        <v>32</v>
      </c>
      <c r="N7" s="152" t="s">
        <v>33</v>
      </c>
      <c r="O7" s="152" t="s">
        <v>34</v>
      </c>
      <c r="P7" s="152" t="s">
        <v>35</v>
      </c>
      <c r="Q7" s="152" t="s">
        <v>36</v>
      </c>
      <c r="R7" s="147" t="s">
        <v>37</v>
      </c>
      <c r="S7" s="91" t="s">
        <v>31</v>
      </c>
      <c r="T7" s="91"/>
    </row>
    <row r="8" ht="48" customHeight="1" outlineLevel="2" spans="1:20">
      <c r="A8" s="169" t="s">
        <v>25</v>
      </c>
      <c r="B8" s="171">
        <v>2</v>
      </c>
      <c r="C8" s="152" t="s">
        <v>26</v>
      </c>
      <c r="D8" s="152" t="s">
        <v>27</v>
      </c>
      <c r="E8" s="152">
        <v>430181</v>
      </c>
      <c r="F8" s="152" t="s">
        <v>38</v>
      </c>
      <c r="G8" s="152" t="s">
        <v>39</v>
      </c>
      <c r="H8" s="152">
        <v>9.3</v>
      </c>
      <c r="I8" s="152">
        <v>8.1</v>
      </c>
      <c r="J8" s="152" t="s">
        <v>30</v>
      </c>
      <c r="K8" s="152">
        <v>288.211</v>
      </c>
      <c r="L8" s="152" t="s">
        <v>31</v>
      </c>
      <c r="M8" s="152" t="s">
        <v>32</v>
      </c>
      <c r="N8" s="152" t="s">
        <v>33</v>
      </c>
      <c r="O8" s="152" t="s">
        <v>34</v>
      </c>
      <c r="P8" s="152" t="s">
        <v>35</v>
      </c>
      <c r="Q8" s="152" t="s">
        <v>36</v>
      </c>
      <c r="R8" s="147" t="s">
        <v>37</v>
      </c>
      <c r="S8" s="91" t="s">
        <v>31</v>
      </c>
      <c r="T8" s="91"/>
    </row>
    <row r="9" ht="48" customHeight="1" outlineLevel="2" spans="1:20">
      <c r="A9" s="169" t="s">
        <v>25</v>
      </c>
      <c r="B9" s="171">
        <v>3</v>
      </c>
      <c r="C9" s="152" t="s">
        <v>26</v>
      </c>
      <c r="D9" s="152" t="s">
        <v>40</v>
      </c>
      <c r="E9" s="152">
        <v>430182</v>
      </c>
      <c r="F9" s="152" t="s">
        <v>41</v>
      </c>
      <c r="G9" s="152" t="s">
        <v>42</v>
      </c>
      <c r="H9" s="152">
        <v>16.4</v>
      </c>
      <c r="I9" s="152">
        <v>15</v>
      </c>
      <c r="J9" s="152" t="s">
        <v>30</v>
      </c>
      <c r="K9" s="152">
        <v>1427.247</v>
      </c>
      <c r="L9" s="152" t="s">
        <v>43</v>
      </c>
      <c r="M9" s="152" t="s">
        <v>44</v>
      </c>
      <c r="N9" s="152" t="s">
        <v>33</v>
      </c>
      <c r="O9" s="152" t="s">
        <v>45</v>
      </c>
      <c r="P9" s="152" t="s">
        <v>35</v>
      </c>
      <c r="Q9" s="152" t="s">
        <v>46</v>
      </c>
      <c r="R9" s="147" t="s">
        <v>47</v>
      </c>
      <c r="S9" s="91" t="s">
        <v>43</v>
      </c>
      <c r="T9" s="91"/>
    </row>
    <row r="10" ht="48" customHeight="1" outlineLevel="2" spans="1:20">
      <c r="A10" s="169" t="s">
        <v>25</v>
      </c>
      <c r="B10" s="171">
        <v>4</v>
      </c>
      <c r="C10" s="152" t="s">
        <v>26</v>
      </c>
      <c r="D10" s="152" t="s">
        <v>40</v>
      </c>
      <c r="E10" s="152">
        <v>430182</v>
      </c>
      <c r="F10" s="152" t="s">
        <v>48</v>
      </c>
      <c r="G10" s="152" t="s">
        <v>49</v>
      </c>
      <c r="H10" s="152">
        <v>14</v>
      </c>
      <c r="I10" s="152">
        <v>12</v>
      </c>
      <c r="J10" s="152" t="s">
        <v>30</v>
      </c>
      <c r="K10" s="152">
        <v>2219.557</v>
      </c>
      <c r="L10" s="152" t="s">
        <v>43</v>
      </c>
      <c r="M10" s="152" t="s">
        <v>50</v>
      </c>
      <c r="N10" s="152" t="s">
        <v>33</v>
      </c>
      <c r="O10" s="152" t="s">
        <v>51</v>
      </c>
      <c r="P10" s="152" t="s">
        <v>35</v>
      </c>
      <c r="Q10" s="152" t="s">
        <v>46</v>
      </c>
      <c r="R10" s="147" t="s">
        <v>47</v>
      </c>
      <c r="S10" s="91" t="s">
        <v>43</v>
      </c>
      <c r="T10" s="91"/>
    </row>
    <row r="11" ht="48" customHeight="1" outlineLevel="2" spans="1:20">
      <c r="A11" s="169" t="s">
        <v>25</v>
      </c>
      <c r="B11" s="171">
        <v>5</v>
      </c>
      <c r="C11" s="152" t="s">
        <v>26</v>
      </c>
      <c r="D11" s="152" t="s">
        <v>40</v>
      </c>
      <c r="E11" s="152">
        <v>430182</v>
      </c>
      <c r="F11" s="152" t="s">
        <v>52</v>
      </c>
      <c r="G11" s="152" t="s">
        <v>53</v>
      </c>
      <c r="H11" s="152">
        <v>84</v>
      </c>
      <c r="I11" s="152">
        <v>9.1</v>
      </c>
      <c r="J11" s="152" t="s">
        <v>54</v>
      </c>
      <c r="K11" s="152">
        <v>2186.535</v>
      </c>
      <c r="L11" s="152" t="s">
        <v>43</v>
      </c>
      <c r="M11" s="152" t="s">
        <v>44</v>
      </c>
      <c r="N11" s="152" t="s">
        <v>33</v>
      </c>
      <c r="O11" s="152" t="s">
        <v>51</v>
      </c>
      <c r="P11" s="152" t="s">
        <v>35</v>
      </c>
      <c r="Q11" s="152" t="s">
        <v>46</v>
      </c>
      <c r="R11" s="147" t="s">
        <v>47</v>
      </c>
      <c r="S11" s="91" t="s">
        <v>43</v>
      </c>
      <c r="T11" s="91"/>
    </row>
    <row r="12" ht="48" customHeight="1" outlineLevel="2" spans="1:20">
      <c r="A12" s="169" t="str">
        <f>VLOOKUP(G12,[2]明细表!$J:$BD,47,0)</f>
        <v>对接会，市州提出该桥补助规模不大。拟自行处治后申请出库</v>
      </c>
      <c r="B12" s="171">
        <v>6</v>
      </c>
      <c r="C12" s="172" t="s">
        <v>26</v>
      </c>
      <c r="D12" s="172" t="s">
        <v>55</v>
      </c>
      <c r="E12" s="152">
        <v>430112</v>
      </c>
      <c r="F12" s="152" t="s">
        <v>56</v>
      </c>
      <c r="G12" s="152" t="s">
        <v>57</v>
      </c>
      <c r="H12" s="152">
        <v>20.6</v>
      </c>
      <c r="I12" s="152">
        <v>43.5</v>
      </c>
      <c r="J12" s="152" t="s">
        <v>30</v>
      </c>
      <c r="K12" s="152">
        <v>12.266</v>
      </c>
      <c r="L12" s="152" t="s">
        <v>31</v>
      </c>
      <c r="M12" s="152" t="s">
        <v>44</v>
      </c>
      <c r="N12" s="152" t="s">
        <v>33</v>
      </c>
      <c r="O12" s="152" t="s">
        <v>58</v>
      </c>
      <c r="P12" s="152" t="s">
        <v>59</v>
      </c>
      <c r="Q12" s="152" t="s">
        <v>60</v>
      </c>
      <c r="R12" s="147" t="s">
        <v>47</v>
      </c>
      <c r="S12" s="91" t="s">
        <v>31</v>
      </c>
      <c r="T12" s="91"/>
    </row>
    <row r="13" ht="48" customHeight="1" outlineLevel="2" spans="1:20">
      <c r="A13" s="169" t="s">
        <v>25</v>
      </c>
      <c r="B13" s="171">
        <v>7</v>
      </c>
      <c r="C13" s="173" t="s">
        <v>26</v>
      </c>
      <c r="D13" s="173" t="s">
        <v>55</v>
      </c>
      <c r="E13" s="152">
        <v>430112</v>
      </c>
      <c r="F13" s="152" t="s">
        <v>61</v>
      </c>
      <c r="G13" s="152" t="s">
        <v>62</v>
      </c>
      <c r="H13" s="152">
        <v>387</v>
      </c>
      <c r="I13" s="152">
        <v>15.5</v>
      </c>
      <c r="J13" s="152" t="s">
        <v>63</v>
      </c>
      <c r="K13" s="152">
        <v>39.404</v>
      </c>
      <c r="L13" s="152" t="s">
        <v>31</v>
      </c>
      <c r="M13" s="152" t="s">
        <v>50</v>
      </c>
      <c r="N13" s="152" t="s">
        <v>64</v>
      </c>
      <c r="O13" s="152" t="s">
        <v>65</v>
      </c>
      <c r="P13" s="152" t="s">
        <v>59</v>
      </c>
      <c r="Q13" s="152" t="s">
        <v>60</v>
      </c>
      <c r="R13" s="147" t="s">
        <v>47</v>
      </c>
      <c r="S13" s="91" t="s">
        <v>43</v>
      </c>
      <c r="T13" s="91"/>
    </row>
    <row r="14" ht="48" customHeight="1" outlineLevel="2" spans="1:20">
      <c r="A14" s="169" t="s">
        <v>25</v>
      </c>
      <c r="B14" s="171">
        <v>8</v>
      </c>
      <c r="C14" s="173" t="s">
        <v>26</v>
      </c>
      <c r="D14" s="173" t="s">
        <v>27</v>
      </c>
      <c r="E14" s="152">
        <v>430181</v>
      </c>
      <c r="F14" s="152" t="s">
        <v>66</v>
      </c>
      <c r="G14" s="152" t="s">
        <v>67</v>
      </c>
      <c r="H14" s="152">
        <v>20</v>
      </c>
      <c r="I14" s="152">
        <v>5.46</v>
      </c>
      <c r="J14" s="152" t="s">
        <v>30</v>
      </c>
      <c r="K14" s="152">
        <v>109.201</v>
      </c>
      <c r="L14" s="152" t="s">
        <v>31</v>
      </c>
      <c r="M14" s="152" t="s">
        <v>44</v>
      </c>
      <c r="N14" s="152" t="s">
        <v>33</v>
      </c>
      <c r="O14" s="152" t="s">
        <v>68</v>
      </c>
      <c r="P14" s="152" t="s">
        <v>59</v>
      </c>
      <c r="Q14" s="152" t="s">
        <v>69</v>
      </c>
      <c r="R14" s="147" t="s">
        <v>37</v>
      </c>
      <c r="S14" s="91" t="s">
        <v>70</v>
      </c>
      <c r="T14" s="91"/>
    </row>
    <row r="15" ht="48" customHeight="1" outlineLevel="2" spans="1:20">
      <c r="A15" s="169" t="s">
        <v>25</v>
      </c>
      <c r="B15" s="171">
        <v>9</v>
      </c>
      <c r="C15" s="173" t="s">
        <v>26</v>
      </c>
      <c r="D15" s="173" t="s">
        <v>27</v>
      </c>
      <c r="E15" s="152">
        <v>430181</v>
      </c>
      <c r="F15" s="152" t="s">
        <v>71</v>
      </c>
      <c r="G15" s="152" t="s">
        <v>72</v>
      </c>
      <c r="H15" s="152">
        <v>87.2</v>
      </c>
      <c r="I15" s="152">
        <v>9.2</v>
      </c>
      <c r="J15" s="152" t="s">
        <v>54</v>
      </c>
      <c r="K15" s="152">
        <v>14.625</v>
      </c>
      <c r="L15" s="152" t="s">
        <v>43</v>
      </c>
      <c r="M15" s="152" t="s">
        <v>44</v>
      </c>
      <c r="N15" s="152" t="s">
        <v>33</v>
      </c>
      <c r="O15" s="152" t="s">
        <v>73</v>
      </c>
      <c r="P15" s="152" t="s">
        <v>59</v>
      </c>
      <c r="Q15" s="152" t="s">
        <v>46</v>
      </c>
      <c r="R15" s="147" t="s">
        <v>47</v>
      </c>
      <c r="S15" s="91" t="s">
        <v>43</v>
      </c>
      <c r="T15" s="91"/>
    </row>
    <row r="16" ht="48" customHeight="1" outlineLevel="2" spans="1:20">
      <c r="A16" s="169" t="s">
        <v>25</v>
      </c>
      <c r="B16" s="171">
        <v>10</v>
      </c>
      <c r="C16" s="173" t="s">
        <v>26</v>
      </c>
      <c r="D16" s="173" t="s">
        <v>40</v>
      </c>
      <c r="E16" s="152">
        <v>430182</v>
      </c>
      <c r="F16" s="152" t="s">
        <v>74</v>
      </c>
      <c r="G16" s="152" t="s">
        <v>75</v>
      </c>
      <c r="H16" s="152">
        <v>79.8</v>
      </c>
      <c r="I16" s="152">
        <v>12.5</v>
      </c>
      <c r="J16" s="152" t="s">
        <v>54</v>
      </c>
      <c r="K16" s="152">
        <v>305.992</v>
      </c>
      <c r="L16" s="152" t="s">
        <v>43</v>
      </c>
      <c r="M16" s="152" t="s">
        <v>44</v>
      </c>
      <c r="N16" s="152" t="s">
        <v>33</v>
      </c>
      <c r="O16" s="152" t="s">
        <v>76</v>
      </c>
      <c r="P16" s="152" t="s">
        <v>59</v>
      </c>
      <c r="Q16" s="152" t="s">
        <v>46</v>
      </c>
      <c r="R16" s="147" t="s">
        <v>47</v>
      </c>
      <c r="S16" s="91" t="s">
        <v>43</v>
      </c>
      <c r="T16" s="91"/>
    </row>
    <row r="17" ht="48" customHeight="1" outlineLevel="2" spans="1:20">
      <c r="A17" s="169" t="str">
        <f>VLOOKUP(G17,[2]明细表!$J:$BD,47,0)</f>
        <v>“十四五”项目库结转桥梁</v>
      </c>
      <c r="B17" s="171">
        <v>11</v>
      </c>
      <c r="C17" s="174" t="s">
        <v>26</v>
      </c>
      <c r="D17" s="174" t="s">
        <v>27</v>
      </c>
      <c r="E17" s="91">
        <v>430181</v>
      </c>
      <c r="F17" s="91" t="s">
        <v>77</v>
      </c>
      <c r="G17" s="91" t="s">
        <v>78</v>
      </c>
      <c r="H17" s="152">
        <v>142</v>
      </c>
      <c r="I17" s="152">
        <v>4.8</v>
      </c>
      <c r="J17" s="152" t="s">
        <v>63</v>
      </c>
      <c r="K17" s="91">
        <v>131.767</v>
      </c>
      <c r="L17" s="152" t="s">
        <v>31</v>
      </c>
      <c r="M17" s="152" t="s">
        <v>44</v>
      </c>
      <c r="N17" s="152" t="s">
        <v>33</v>
      </c>
      <c r="O17" s="152" t="s">
        <v>79</v>
      </c>
      <c r="P17" s="152" t="s">
        <v>59</v>
      </c>
      <c r="Q17" s="152" t="s">
        <v>69</v>
      </c>
      <c r="R17" s="147" t="s">
        <v>37</v>
      </c>
      <c r="S17" s="91" t="s">
        <v>31</v>
      </c>
      <c r="T17" s="91"/>
    </row>
    <row r="18" ht="48" customHeight="1" outlineLevel="1" spans="1:20">
      <c r="A18" s="169"/>
      <c r="B18" s="171"/>
      <c r="C18" s="163" t="s">
        <v>80</v>
      </c>
      <c r="D18" s="163"/>
      <c r="E18" s="152"/>
      <c r="F18" s="163">
        <f>SUBTOTAL(3,F19:F33)</f>
        <v>15</v>
      </c>
      <c r="G18" s="152"/>
      <c r="H18" s="152"/>
      <c r="I18" s="152"/>
      <c r="J18" s="152"/>
      <c r="K18" s="152"/>
      <c r="L18" s="152"/>
      <c r="M18" s="178"/>
      <c r="N18" s="178"/>
      <c r="O18" s="178"/>
      <c r="P18" s="152"/>
      <c r="Q18" s="152"/>
      <c r="R18" s="147"/>
      <c r="S18" s="91"/>
      <c r="T18" s="91"/>
    </row>
    <row r="19" ht="48" customHeight="1" outlineLevel="2" spans="1:20">
      <c r="A19" s="169" t="s">
        <v>25</v>
      </c>
      <c r="B19" s="171">
        <v>12</v>
      </c>
      <c r="C19" s="152" t="s">
        <v>81</v>
      </c>
      <c r="D19" s="152" t="s">
        <v>82</v>
      </c>
      <c r="E19" s="152">
        <v>430224</v>
      </c>
      <c r="F19" s="152" t="s">
        <v>83</v>
      </c>
      <c r="G19" s="152" t="s">
        <v>84</v>
      </c>
      <c r="H19" s="152">
        <v>195</v>
      </c>
      <c r="I19" s="152">
        <v>8.1</v>
      </c>
      <c r="J19" s="152" t="s">
        <v>63</v>
      </c>
      <c r="K19" s="152">
        <v>4.973</v>
      </c>
      <c r="L19" s="152" t="s">
        <v>43</v>
      </c>
      <c r="M19" s="178" t="s">
        <v>44</v>
      </c>
      <c r="N19" s="178" t="s">
        <v>33</v>
      </c>
      <c r="O19" s="178" t="s">
        <v>85</v>
      </c>
      <c r="P19" s="152" t="s">
        <v>59</v>
      </c>
      <c r="Q19" s="152" t="s">
        <v>69</v>
      </c>
      <c r="R19" s="147" t="s">
        <v>47</v>
      </c>
      <c r="S19" s="91" t="s">
        <v>86</v>
      </c>
      <c r="T19" s="91"/>
    </row>
    <row r="20" ht="48" customHeight="1" outlineLevel="2" spans="1:20">
      <c r="A20" s="169" t="s">
        <v>25</v>
      </c>
      <c r="B20" s="171">
        <v>13</v>
      </c>
      <c r="C20" s="173" t="s">
        <v>81</v>
      </c>
      <c r="D20" s="173" t="s">
        <v>82</v>
      </c>
      <c r="E20" s="152">
        <v>430224</v>
      </c>
      <c r="F20" s="152" t="s">
        <v>87</v>
      </c>
      <c r="G20" s="152" t="s">
        <v>88</v>
      </c>
      <c r="H20" s="152">
        <v>204</v>
      </c>
      <c r="I20" s="152">
        <v>9</v>
      </c>
      <c r="J20" s="152" t="s">
        <v>63</v>
      </c>
      <c r="K20" s="152">
        <v>27.535</v>
      </c>
      <c r="L20" s="152" t="s">
        <v>43</v>
      </c>
      <c r="M20" s="152" t="s">
        <v>44</v>
      </c>
      <c r="N20" s="152" t="s">
        <v>33</v>
      </c>
      <c r="O20" s="152" t="s">
        <v>89</v>
      </c>
      <c r="P20" s="152" t="s">
        <v>59</v>
      </c>
      <c r="Q20" s="152" t="s">
        <v>69</v>
      </c>
      <c r="R20" s="147" t="s">
        <v>37</v>
      </c>
      <c r="S20" s="91" t="s">
        <v>86</v>
      </c>
      <c r="T20" s="91"/>
    </row>
    <row r="21" ht="48" customHeight="1" outlineLevel="2" spans="1:20">
      <c r="A21" s="169" t="s">
        <v>25</v>
      </c>
      <c r="B21" s="171">
        <v>14</v>
      </c>
      <c r="C21" s="173" t="s">
        <v>81</v>
      </c>
      <c r="D21" s="173" t="s">
        <v>90</v>
      </c>
      <c r="E21" s="173">
        <v>430281</v>
      </c>
      <c r="F21" s="173" t="s">
        <v>91</v>
      </c>
      <c r="G21" s="173" t="s">
        <v>92</v>
      </c>
      <c r="H21" s="152">
        <v>18</v>
      </c>
      <c r="I21" s="152">
        <v>9</v>
      </c>
      <c r="J21" s="152" t="s">
        <v>30</v>
      </c>
      <c r="K21" s="173">
        <v>9.3</v>
      </c>
      <c r="L21" s="173" t="s">
        <v>43</v>
      </c>
      <c r="M21" s="173" t="s">
        <v>32</v>
      </c>
      <c r="N21" s="173" t="s">
        <v>33</v>
      </c>
      <c r="O21" s="173" t="s">
        <v>93</v>
      </c>
      <c r="P21" s="152" t="s">
        <v>59</v>
      </c>
      <c r="Q21" s="173" t="s">
        <v>69</v>
      </c>
      <c r="R21" s="147" t="s">
        <v>37</v>
      </c>
      <c r="S21" s="91" t="s">
        <v>86</v>
      </c>
      <c r="T21" s="91"/>
    </row>
    <row r="22" ht="48" customHeight="1" outlineLevel="2" spans="1:20">
      <c r="A22" s="169" t="s">
        <v>25</v>
      </c>
      <c r="B22" s="171">
        <v>15</v>
      </c>
      <c r="C22" s="173" t="s">
        <v>81</v>
      </c>
      <c r="D22" s="173" t="s">
        <v>90</v>
      </c>
      <c r="E22" s="152">
        <v>430281</v>
      </c>
      <c r="F22" s="152" t="s">
        <v>94</v>
      </c>
      <c r="G22" s="152" t="s">
        <v>95</v>
      </c>
      <c r="H22" s="152">
        <v>6</v>
      </c>
      <c r="I22" s="152">
        <v>5.2</v>
      </c>
      <c r="J22" s="152" t="s">
        <v>30</v>
      </c>
      <c r="K22" s="152">
        <v>1.56</v>
      </c>
      <c r="L22" s="152" t="s">
        <v>31</v>
      </c>
      <c r="M22" s="152" t="s">
        <v>50</v>
      </c>
      <c r="N22" s="152" t="s">
        <v>33</v>
      </c>
      <c r="O22" s="152" t="s">
        <v>93</v>
      </c>
      <c r="P22" s="152" t="s">
        <v>59</v>
      </c>
      <c r="Q22" s="152" t="s">
        <v>69</v>
      </c>
      <c r="R22" s="147" t="s">
        <v>37</v>
      </c>
      <c r="S22" s="91" t="s">
        <v>86</v>
      </c>
      <c r="T22" s="91"/>
    </row>
    <row r="23" ht="48" customHeight="1" outlineLevel="2" spans="1:20">
      <c r="A23" s="169" t="str">
        <f>VLOOKUP(G23,[2]明细表!$J:$BD,47,0)</f>
        <v>“十四五”项目库结转桥梁</v>
      </c>
      <c r="B23" s="171">
        <v>16</v>
      </c>
      <c r="C23" s="174" t="s">
        <v>81</v>
      </c>
      <c r="D23" s="174" t="s">
        <v>96</v>
      </c>
      <c r="E23" s="91">
        <v>430204</v>
      </c>
      <c r="F23" s="91" t="s">
        <v>97</v>
      </c>
      <c r="G23" s="91" t="s">
        <v>98</v>
      </c>
      <c r="H23" s="152">
        <v>11</v>
      </c>
      <c r="I23" s="152">
        <v>9</v>
      </c>
      <c r="J23" s="152" t="s">
        <v>30</v>
      </c>
      <c r="K23" s="91">
        <v>24.944</v>
      </c>
      <c r="L23" s="152" t="s">
        <v>43</v>
      </c>
      <c r="M23" s="152" t="s">
        <v>99</v>
      </c>
      <c r="N23" s="152" t="s">
        <v>33</v>
      </c>
      <c r="O23" s="152" t="s">
        <v>100</v>
      </c>
      <c r="P23" s="152" t="s">
        <v>59</v>
      </c>
      <c r="Q23" s="152" t="s">
        <v>46</v>
      </c>
      <c r="R23" s="147" t="s">
        <v>37</v>
      </c>
      <c r="S23" s="91" t="s">
        <v>31</v>
      </c>
      <c r="T23" s="91"/>
    </row>
    <row r="24" ht="48" customHeight="1" outlineLevel="2" spans="1:20">
      <c r="A24" s="169" t="str">
        <f>VLOOKUP(G24,[2]明细表!$J:$BD,47,0)</f>
        <v>“十四五”项目库结转桥梁</v>
      </c>
      <c r="B24" s="171">
        <v>17</v>
      </c>
      <c r="C24" s="174" t="s">
        <v>81</v>
      </c>
      <c r="D24" s="174" t="s">
        <v>90</v>
      </c>
      <c r="E24" s="91">
        <v>430281</v>
      </c>
      <c r="F24" s="91" t="s">
        <v>101</v>
      </c>
      <c r="G24" s="91" t="s">
        <v>102</v>
      </c>
      <c r="H24" s="152">
        <v>8</v>
      </c>
      <c r="I24" s="152">
        <v>6.2</v>
      </c>
      <c r="J24" s="152" t="s">
        <v>30</v>
      </c>
      <c r="K24" s="91">
        <v>174.567</v>
      </c>
      <c r="L24" s="152" t="s">
        <v>43</v>
      </c>
      <c r="M24" s="152" t="s">
        <v>32</v>
      </c>
      <c r="N24" s="152" t="s">
        <v>33</v>
      </c>
      <c r="O24" s="152" t="s">
        <v>73</v>
      </c>
      <c r="P24" s="152" t="s">
        <v>59</v>
      </c>
      <c r="Q24" s="152" t="s">
        <v>36</v>
      </c>
      <c r="R24" s="147" t="s">
        <v>37</v>
      </c>
      <c r="S24" s="91" t="s">
        <v>31</v>
      </c>
      <c r="T24" s="91"/>
    </row>
    <row r="25" ht="48" customHeight="1" outlineLevel="2" spans="1:20">
      <c r="A25" s="169" t="str">
        <f>VLOOKUP(G25,[2]明细表!$J:$BD,47,0)</f>
        <v>“十四五”项目库结转桥梁</v>
      </c>
      <c r="B25" s="171">
        <v>18</v>
      </c>
      <c r="C25" s="174" t="s">
        <v>81</v>
      </c>
      <c r="D25" s="174" t="s">
        <v>90</v>
      </c>
      <c r="E25" s="91">
        <v>430281</v>
      </c>
      <c r="F25" s="91" t="s">
        <v>103</v>
      </c>
      <c r="G25" s="91" t="s">
        <v>104</v>
      </c>
      <c r="H25" s="152">
        <v>145</v>
      </c>
      <c r="I25" s="152">
        <v>8.5</v>
      </c>
      <c r="J25" s="152" t="s">
        <v>63</v>
      </c>
      <c r="K25" s="91">
        <v>7.227</v>
      </c>
      <c r="L25" s="152" t="s">
        <v>31</v>
      </c>
      <c r="M25" s="152" t="s">
        <v>32</v>
      </c>
      <c r="N25" s="152" t="s">
        <v>33</v>
      </c>
      <c r="O25" s="152" t="s">
        <v>105</v>
      </c>
      <c r="P25" s="152" t="s">
        <v>59</v>
      </c>
      <c r="Q25" s="152" t="s">
        <v>69</v>
      </c>
      <c r="R25" s="147" t="s">
        <v>47</v>
      </c>
      <c r="S25" s="91" t="s">
        <v>106</v>
      </c>
      <c r="T25" s="91"/>
    </row>
    <row r="26" ht="48" customHeight="1" outlineLevel="2" spans="1:20">
      <c r="A26" s="169" t="str">
        <f>VLOOKUP(G26,[2]明细表!$J:$BD,47,0)</f>
        <v>“十四五”项目库结转桥梁</v>
      </c>
      <c r="B26" s="171">
        <v>19</v>
      </c>
      <c r="C26" s="174" t="s">
        <v>81</v>
      </c>
      <c r="D26" s="174" t="s">
        <v>90</v>
      </c>
      <c r="E26" s="91">
        <v>430281</v>
      </c>
      <c r="F26" s="91" t="s">
        <v>107</v>
      </c>
      <c r="G26" s="91" t="s">
        <v>108</v>
      </c>
      <c r="H26" s="152">
        <v>60</v>
      </c>
      <c r="I26" s="152">
        <v>8.5</v>
      </c>
      <c r="J26" s="152" t="s">
        <v>54</v>
      </c>
      <c r="K26" s="91">
        <v>9.193</v>
      </c>
      <c r="L26" s="152" t="s">
        <v>31</v>
      </c>
      <c r="M26" s="152" t="s">
        <v>32</v>
      </c>
      <c r="N26" s="152" t="s">
        <v>33</v>
      </c>
      <c r="O26" s="152" t="s">
        <v>105</v>
      </c>
      <c r="P26" s="152" t="s">
        <v>59</v>
      </c>
      <c r="Q26" s="152" t="s">
        <v>69</v>
      </c>
      <c r="R26" s="147" t="s">
        <v>47</v>
      </c>
      <c r="S26" s="91" t="s">
        <v>31</v>
      </c>
      <c r="T26" s="91"/>
    </row>
    <row r="27" ht="48" customHeight="1" outlineLevel="2" spans="1:20">
      <c r="A27" s="169" t="str">
        <f>VLOOKUP(G27,[2]明细表!$J:$BD,47,0)</f>
        <v>“十四五”项目库结转桥梁</v>
      </c>
      <c r="B27" s="171">
        <v>20</v>
      </c>
      <c r="C27" s="91" t="s">
        <v>81</v>
      </c>
      <c r="D27" s="91" t="s">
        <v>90</v>
      </c>
      <c r="E27" s="174">
        <v>430281</v>
      </c>
      <c r="F27" s="174" t="s">
        <v>109</v>
      </c>
      <c r="G27" s="174" t="s">
        <v>110</v>
      </c>
      <c r="H27" s="152">
        <v>21</v>
      </c>
      <c r="I27" s="152">
        <v>9.3</v>
      </c>
      <c r="J27" s="152" t="s">
        <v>30</v>
      </c>
      <c r="K27" s="174">
        <v>9.909</v>
      </c>
      <c r="L27" s="173" t="s">
        <v>31</v>
      </c>
      <c r="M27" s="173" t="s">
        <v>32</v>
      </c>
      <c r="N27" s="173" t="s">
        <v>33</v>
      </c>
      <c r="O27" s="173" t="s">
        <v>105</v>
      </c>
      <c r="P27" s="152" t="s">
        <v>59</v>
      </c>
      <c r="Q27" s="173" t="s">
        <v>69</v>
      </c>
      <c r="R27" s="147" t="s">
        <v>37</v>
      </c>
      <c r="S27" s="91" t="s">
        <v>31</v>
      </c>
      <c r="T27" s="91"/>
    </row>
    <row r="28" ht="48" customHeight="1" outlineLevel="2" spans="1:20">
      <c r="A28" s="169" t="str">
        <f>VLOOKUP(G28,[2]明细表!$J:$BD,47,0)</f>
        <v>“十四五”项目库结转桥梁</v>
      </c>
      <c r="B28" s="171">
        <v>21</v>
      </c>
      <c r="C28" s="91" t="s">
        <v>81</v>
      </c>
      <c r="D28" s="91" t="s">
        <v>90</v>
      </c>
      <c r="E28" s="174">
        <v>430281</v>
      </c>
      <c r="F28" s="174" t="s">
        <v>111</v>
      </c>
      <c r="G28" s="174" t="s">
        <v>112</v>
      </c>
      <c r="H28" s="152">
        <v>128</v>
      </c>
      <c r="I28" s="152">
        <v>9.4</v>
      </c>
      <c r="J28" s="152" t="s">
        <v>63</v>
      </c>
      <c r="K28" s="174">
        <v>113.911</v>
      </c>
      <c r="L28" s="173" t="s">
        <v>31</v>
      </c>
      <c r="M28" s="173" t="s">
        <v>32</v>
      </c>
      <c r="N28" s="173" t="s">
        <v>33</v>
      </c>
      <c r="O28" s="173" t="s">
        <v>100</v>
      </c>
      <c r="P28" s="152" t="s">
        <v>59</v>
      </c>
      <c r="Q28" s="173" t="s">
        <v>69</v>
      </c>
      <c r="R28" s="147" t="s">
        <v>47</v>
      </c>
      <c r="S28" s="91" t="s">
        <v>43</v>
      </c>
      <c r="T28" s="91"/>
    </row>
    <row r="29" ht="48" customHeight="1" outlineLevel="2" spans="1:20">
      <c r="A29" s="169" t="str">
        <f>VLOOKUP(G29,[2]明细表!$J:$BD,47,0)</f>
        <v>“十四五”项目库结转桥梁</v>
      </c>
      <c r="B29" s="171">
        <v>22</v>
      </c>
      <c r="C29" s="91" t="s">
        <v>81</v>
      </c>
      <c r="D29" s="91" t="s">
        <v>90</v>
      </c>
      <c r="E29" s="174">
        <v>430281</v>
      </c>
      <c r="F29" s="174" t="s">
        <v>113</v>
      </c>
      <c r="G29" s="174" t="s">
        <v>114</v>
      </c>
      <c r="H29" s="152">
        <v>13</v>
      </c>
      <c r="I29" s="152">
        <v>5</v>
      </c>
      <c r="J29" s="152" t="s">
        <v>30</v>
      </c>
      <c r="K29" s="174">
        <v>101.639</v>
      </c>
      <c r="L29" s="173" t="s">
        <v>31</v>
      </c>
      <c r="M29" s="173" t="s">
        <v>32</v>
      </c>
      <c r="N29" s="173" t="s">
        <v>33</v>
      </c>
      <c r="O29" s="173" t="s">
        <v>100</v>
      </c>
      <c r="P29" s="152" t="s">
        <v>59</v>
      </c>
      <c r="Q29" s="173" t="s">
        <v>46</v>
      </c>
      <c r="R29" s="147" t="s">
        <v>37</v>
      </c>
      <c r="S29" s="91" t="s">
        <v>86</v>
      </c>
      <c r="T29" s="91"/>
    </row>
    <row r="30" ht="48" customHeight="1" outlineLevel="2" spans="1:20">
      <c r="A30" s="169" t="str">
        <f>VLOOKUP(G30,[2]明细表!$J:$BD,47,0)</f>
        <v>“十四五”项目库结转桥梁</v>
      </c>
      <c r="B30" s="171">
        <v>23</v>
      </c>
      <c r="C30" s="91" t="s">
        <v>81</v>
      </c>
      <c r="D30" s="91" t="s">
        <v>90</v>
      </c>
      <c r="E30" s="174">
        <v>430281</v>
      </c>
      <c r="F30" s="174" t="s">
        <v>115</v>
      </c>
      <c r="G30" s="174" t="s">
        <v>116</v>
      </c>
      <c r="H30" s="152">
        <v>8.5</v>
      </c>
      <c r="I30" s="152">
        <v>10</v>
      </c>
      <c r="J30" s="152" t="s">
        <v>30</v>
      </c>
      <c r="K30" s="174">
        <v>108.078</v>
      </c>
      <c r="L30" s="173" t="s">
        <v>31</v>
      </c>
      <c r="M30" s="173" t="s">
        <v>50</v>
      </c>
      <c r="N30" s="173" t="s">
        <v>33</v>
      </c>
      <c r="O30" s="173" t="s">
        <v>73</v>
      </c>
      <c r="P30" s="152" t="s">
        <v>59</v>
      </c>
      <c r="Q30" s="173" t="s">
        <v>46</v>
      </c>
      <c r="R30" s="147" t="s">
        <v>37</v>
      </c>
      <c r="S30" s="91" t="s">
        <v>43</v>
      </c>
      <c r="T30" s="91"/>
    </row>
    <row r="31" ht="48" customHeight="1" outlineLevel="2" spans="1:20">
      <c r="A31" s="169" t="str">
        <f>VLOOKUP(G31,[2]明细表!$J:$BD,47,0)</f>
        <v>“十四五”项目库结转桥梁</v>
      </c>
      <c r="B31" s="171">
        <v>24</v>
      </c>
      <c r="C31" s="91" t="s">
        <v>81</v>
      </c>
      <c r="D31" s="91" t="s">
        <v>90</v>
      </c>
      <c r="E31" s="174">
        <v>430281</v>
      </c>
      <c r="F31" s="174" t="s">
        <v>117</v>
      </c>
      <c r="G31" s="174" t="s">
        <v>118</v>
      </c>
      <c r="H31" s="152">
        <v>8</v>
      </c>
      <c r="I31" s="152">
        <v>10</v>
      </c>
      <c r="J31" s="152" t="s">
        <v>30</v>
      </c>
      <c r="K31" s="174">
        <v>113.627</v>
      </c>
      <c r="L31" s="173" t="s">
        <v>31</v>
      </c>
      <c r="M31" s="173" t="s">
        <v>50</v>
      </c>
      <c r="N31" s="173" t="s">
        <v>33</v>
      </c>
      <c r="O31" s="173" t="s">
        <v>73</v>
      </c>
      <c r="P31" s="152" t="s">
        <v>59</v>
      </c>
      <c r="Q31" s="173" t="s">
        <v>46</v>
      </c>
      <c r="R31" s="147" t="s">
        <v>37</v>
      </c>
      <c r="S31" s="91" t="s">
        <v>43</v>
      </c>
      <c r="T31" s="91"/>
    </row>
    <row r="32" ht="48" customHeight="1" outlineLevel="2" spans="1:20">
      <c r="A32" s="169" t="str">
        <f>VLOOKUP(G32,[2]明细表!$J:$BD,47,0)</f>
        <v>“十四五”项目库结转桥梁</v>
      </c>
      <c r="B32" s="171">
        <v>25</v>
      </c>
      <c r="C32" s="91" t="s">
        <v>81</v>
      </c>
      <c r="D32" s="91" t="s">
        <v>90</v>
      </c>
      <c r="E32" s="174">
        <v>430281</v>
      </c>
      <c r="F32" s="174" t="s">
        <v>119</v>
      </c>
      <c r="G32" s="174" t="s">
        <v>120</v>
      </c>
      <c r="H32" s="152">
        <v>126</v>
      </c>
      <c r="I32" s="152">
        <v>8.8</v>
      </c>
      <c r="J32" s="152" t="s">
        <v>63</v>
      </c>
      <c r="K32" s="174">
        <v>6.431</v>
      </c>
      <c r="L32" s="173" t="s">
        <v>31</v>
      </c>
      <c r="M32" s="173" t="s">
        <v>32</v>
      </c>
      <c r="N32" s="173" t="s">
        <v>33</v>
      </c>
      <c r="O32" s="173" t="s">
        <v>93</v>
      </c>
      <c r="P32" s="152" t="s">
        <v>59</v>
      </c>
      <c r="Q32" s="173" t="s">
        <v>69</v>
      </c>
      <c r="R32" s="147" t="s">
        <v>47</v>
      </c>
      <c r="S32" s="91" t="s">
        <v>106</v>
      </c>
      <c r="T32" s="91"/>
    </row>
    <row r="33" ht="48" customHeight="1" outlineLevel="2" spans="1:20">
      <c r="A33" s="169" t="str">
        <f>VLOOKUP(G33,[2]明细表!$J:$BD,47,0)</f>
        <v>“十四五”项目库结转桥梁</v>
      </c>
      <c r="B33" s="171">
        <v>26</v>
      </c>
      <c r="C33" s="127" t="s">
        <v>81</v>
      </c>
      <c r="D33" s="127" t="s">
        <v>90</v>
      </c>
      <c r="E33" s="174">
        <v>430281</v>
      </c>
      <c r="F33" s="174" t="s">
        <v>121</v>
      </c>
      <c r="G33" s="174" t="s">
        <v>122</v>
      </c>
      <c r="H33" s="152">
        <v>7.1</v>
      </c>
      <c r="I33" s="152">
        <v>9.6</v>
      </c>
      <c r="J33" s="152" t="s">
        <v>30</v>
      </c>
      <c r="K33" s="174">
        <v>8.921</v>
      </c>
      <c r="L33" s="173" t="s">
        <v>31</v>
      </c>
      <c r="M33" s="173" t="s">
        <v>32</v>
      </c>
      <c r="N33" s="173" t="s">
        <v>33</v>
      </c>
      <c r="O33" s="173" t="s">
        <v>93</v>
      </c>
      <c r="P33" s="152" t="s">
        <v>59</v>
      </c>
      <c r="Q33" s="173" t="s">
        <v>69</v>
      </c>
      <c r="R33" s="147" t="s">
        <v>37</v>
      </c>
      <c r="S33" s="91" t="s">
        <v>31</v>
      </c>
      <c r="T33" s="91"/>
    </row>
    <row r="34" ht="48" customHeight="1" outlineLevel="1" spans="1:20">
      <c r="A34" s="169"/>
      <c r="B34" s="171"/>
      <c r="C34" s="170" t="s">
        <v>123</v>
      </c>
      <c r="D34" s="170"/>
      <c r="E34" s="171"/>
      <c r="F34" s="175">
        <f>SUBTOTAL(3,F35:F37)</f>
        <v>3</v>
      </c>
      <c r="G34" s="171"/>
      <c r="H34" s="152"/>
      <c r="I34" s="152"/>
      <c r="J34" s="152"/>
      <c r="K34" s="171"/>
      <c r="L34" s="176"/>
      <c r="M34" s="171"/>
      <c r="N34" s="171"/>
      <c r="O34" s="171"/>
      <c r="P34" s="152"/>
      <c r="Q34" s="171"/>
      <c r="R34" s="147"/>
      <c r="S34" s="91"/>
      <c r="T34" s="91"/>
    </row>
    <row r="35" ht="48" customHeight="1" outlineLevel="2" spans="1:20">
      <c r="A35" s="169" t="s">
        <v>124</v>
      </c>
      <c r="B35" s="171">
        <v>27</v>
      </c>
      <c r="C35" s="171" t="s">
        <v>125</v>
      </c>
      <c r="D35" s="171" t="s">
        <v>126</v>
      </c>
      <c r="E35" s="171">
        <v>430381</v>
      </c>
      <c r="F35" s="176" t="s">
        <v>127</v>
      </c>
      <c r="G35" s="171" t="s">
        <v>128</v>
      </c>
      <c r="H35" s="152">
        <v>306.24</v>
      </c>
      <c r="I35" s="152">
        <v>13</v>
      </c>
      <c r="J35" s="152" t="s">
        <v>63</v>
      </c>
      <c r="K35" s="171">
        <v>1268.162</v>
      </c>
      <c r="L35" s="176" t="s">
        <v>31</v>
      </c>
      <c r="M35" s="171" t="s">
        <v>44</v>
      </c>
      <c r="N35" s="171" t="s">
        <v>64</v>
      </c>
      <c r="O35" s="171" t="s">
        <v>129</v>
      </c>
      <c r="P35" s="152" t="s">
        <v>35</v>
      </c>
      <c r="Q35" s="171" t="s">
        <v>46</v>
      </c>
      <c r="R35" s="147" t="s">
        <v>47</v>
      </c>
      <c r="S35" s="91" t="s">
        <v>86</v>
      </c>
      <c r="T35" s="91"/>
    </row>
    <row r="36" ht="48" customHeight="1" outlineLevel="2" spans="1:20">
      <c r="A36" s="169" t="s">
        <v>25</v>
      </c>
      <c r="B36" s="171">
        <v>28</v>
      </c>
      <c r="C36" s="171" t="s">
        <v>125</v>
      </c>
      <c r="D36" s="171" t="s">
        <v>126</v>
      </c>
      <c r="E36" s="171">
        <v>430381</v>
      </c>
      <c r="F36" s="171" t="s">
        <v>130</v>
      </c>
      <c r="G36" s="171" t="s">
        <v>131</v>
      </c>
      <c r="H36" s="152">
        <v>50</v>
      </c>
      <c r="I36" s="152">
        <v>8</v>
      </c>
      <c r="J36" s="152" t="s">
        <v>54</v>
      </c>
      <c r="K36" s="171">
        <v>189.875</v>
      </c>
      <c r="L36" s="171" t="s">
        <v>31</v>
      </c>
      <c r="M36" s="171" t="s">
        <v>32</v>
      </c>
      <c r="N36" s="171" t="s">
        <v>33</v>
      </c>
      <c r="O36" s="171" t="s">
        <v>132</v>
      </c>
      <c r="P36" s="152" t="s">
        <v>59</v>
      </c>
      <c r="Q36" s="171" t="s">
        <v>46</v>
      </c>
      <c r="R36" s="147" t="s">
        <v>37</v>
      </c>
      <c r="S36" s="91" t="s">
        <v>43</v>
      </c>
      <c r="T36" s="91"/>
    </row>
    <row r="37" ht="48" customHeight="1" outlineLevel="2" spans="1:20">
      <c r="A37" s="169" t="s">
        <v>25</v>
      </c>
      <c r="B37" s="171">
        <v>29</v>
      </c>
      <c r="C37" s="177" t="s">
        <v>125</v>
      </c>
      <c r="D37" s="177" t="s">
        <v>126</v>
      </c>
      <c r="E37" s="177">
        <v>430381</v>
      </c>
      <c r="F37" s="177" t="s">
        <v>133</v>
      </c>
      <c r="G37" s="177" t="s">
        <v>134</v>
      </c>
      <c r="H37" s="152">
        <v>22</v>
      </c>
      <c r="I37" s="152">
        <v>4.5</v>
      </c>
      <c r="J37" s="152" t="s">
        <v>30</v>
      </c>
      <c r="K37" s="177">
        <v>156.249</v>
      </c>
      <c r="L37" s="171" t="s">
        <v>43</v>
      </c>
      <c r="M37" s="171" t="s">
        <v>50</v>
      </c>
      <c r="N37" s="171" t="s">
        <v>33</v>
      </c>
      <c r="O37" s="171" t="s">
        <v>105</v>
      </c>
      <c r="P37" s="152" t="s">
        <v>59</v>
      </c>
      <c r="Q37" s="171" t="s">
        <v>69</v>
      </c>
      <c r="R37" s="147" t="s">
        <v>37</v>
      </c>
      <c r="S37" s="91" t="s">
        <v>86</v>
      </c>
      <c r="T37" s="91"/>
    </row>
    <row r="38" ht="48" customHeight="1" outlineLevel="1" spans="1:20">
      <c r="A38" s="169"/>
      <c r="B38" s="171"/>
      <c r="C38" s="170" t="s">
        <v>135</v>
      </c>
      <c r="D38" s="170"/>
      <c r="E38" s="171"/>
      <c r="F38" s="170">
        <f>SUBTOTAL(3,F39:F46)</f>
        <v>8</v>
      </c>
      <c r="G38" s="171"/>
      <c r="H38" s="152"/>
      <c r="I38" s="152"/>
      <c r="J38" s="152"/>
      <c r="K38" s="171"/>
      <c r="L38" s="171"/>
      <c r="M38" s="171"/>
      <c r="N38" s="171"/>
      <c r="O38" s="171"/>
      <c r="P38" s="152"/>
      <c r="Q38" s="171"/>
      <c r="R38" s="147"/>
      <c r="S38" s="91"/>
      <c r="T38" s="91"/>
    </row>
    <row r="39" ht="48" customHeight="1" outlineLevel="2" spans="1:20">
      <c r="A39" s="169" t="s">
        <v>25</v>
      </c>
      <c r="B39" s="171">
        <v>30</v>
      </c>
      <c r="C39" s="171" t="s">
        <v>136</v>
      </c>
      <c r="D39" s="171" t="s">
        <v>137</v>
      </c>
      <c r="E39" s="171">
        <v>430481</v>
      </c>
      <c r="F39" s="171" t="s">
        <v>138</v>
      </c>
      <c r="G39" s="171" t="s">
        <v>139</v>
      </c>
      <c r="H39" s="152">
        <v>11.5</v>
      </c>
      <c r="I39" s="152">
        <v>13</v>
      </c>
      <c r="J39" s="152" t="s">
        <v>30</v>
      </c>
      <c r="K39" s="171">
        <v>1078.158</v>
      </c>
      <c r="L39" s="171" t="s">
        <v>43</v>
      </c>
      <c r="M39" s="171" t="s">
        <v>44</v>
      </c>
      <c r="N39" s="171" t="s">
        <v>33</v>
      </c>
      <c r="O39" s="171" t="s">
        <v>140</v>
      </c>
      <c r="P39" s="152" t="s">
        <v>35</v>
      </c>
      <c r="Q39" s="171" t="s">
        <v>46</v>
      </c>
      <c r="R39" s="147" t="s">
        <v>47</v>
      </c>
      <c r="S39" s="91" t="s">
        <v>43</v>
      </c>
      <c r="T39" s="91"/>
    </row>
    <row r="40" ht="48" customHeight="1" outlineLevel="2" spans="1:20">
      <c r="A40" s="169" t="s">
        <v>25</v>
      </c>
      <c r="B40" s="171">
        <v>31</v>
      </c>
      <c r="C40" s="176" t="s">
        <v>136</v>
      </c>
      <c r="D40" s="171" t="s">
        <v>141</v>
      </c>
      <c r="E40" s="171">
        <v>430421</v>
      </c>
      <c r="F40" s="171" t="s">
        <v>142</v>
      </c>
      <c r="G40" s="171" t="s">
        <v>143</v>
      </c>
      <c r="H40" s="152">
        <v>8</v>
      </c>
      <c r="I40" s="152">
        <v>7</v>
      </c>
      <c r="J40" s="152" t="s">
        <v>30</v>
      </c>
      <c r="K40" s="171">
        <v>158.493</v>
      </c>
      <c r="L40" s="171" t="s">
        <v>43</v>
      </c>
      <c r="M40" s="171" t="s">
        <v>44</v>
      </c>
      <c r="N40" s="171" t="s">
        <v>33</v>
      </c>
      <c r="O40" s="171" t="s">
        <v>144</v>
      </c>
      <c r="P40" s="152" t="s">
        <v>59</v>
      </c>
      <c r="Q40" s="171" t="s">
        <v>69</v>
      </c>
      <c r="R40" s="147" t="s">
        <v>37</v>
      </c>
      <c r="S40" s="91" t="s">
        <v>86</v>
      </c>
      <c r="T40" s="91"/>
    </row>
    <row r="41" ht="48" customHeight="1" outlineLevel="2" spans="1:20">
      <c r="A41" s="169" t="s">
        <v>25</v>
      </c>
      <c r="B41" s="171">
        <v>32</v>
      </c>
      <c r="C41" s="176" t="s">
        <v>136</v>
      </c>
      <c r="D41" s="171" t="s">
        <v>141</v>
      </c>
      <c r="E41" s="171">
        <v>430421</v>
      </c>
      <c r="F41" s="171" t="s">
        <v>145</v>
      </c>
      <c r="G41" s="171" t="s">
        <v>146</v>
      </c>
      <c r="H41" s="152">
        <v>7</v>
      </c>
      <c r="I41" s="152">
        <v>6</v>
      </c>
      <c r="J41" s="152" t="s">
        <v>30</v>
      </c>
      <c r="K41" s="171">
        <v>162.567</v>
      </c>
      <c r="L41" s="171" t="s">
        <v>43</v>
      </c>
      <c r="M41" s="171" t="s">
        <v>44</v>
      </c>
      <c r="N41" s="171" t="s">
        <v>33</v>
      </c>
      <c r="O41" s="171" t="s">
        <v>144</v>
      </c>
      <c r="P41" s="152" t="s">
        <v>59</v>
      </c>
      <c r="Q41" s="171" t="s">
        <v>69</v>
      </c>
      <c r="R41" s="147" t="s">
        <v>47</v>
      </c>
      <c r="S41" s="91" t="s">
        <v>43</v>
      </c>
      <c r="T41" s="91"/>
    </row>
    <row r="42" ht="48" customHeight="1" outlineLevel="2" spans="1:20">
      <c r="A42" s="169" t="s">
        <v>25</v>
      </c>
      <c r="B42" s="171">
        <v>33</v>
      </c>
      <c r="C42" s="171" t="s">
        <v>136</v>
      </c>
      <c r="D42" s="171" t="s">
        <v>137</v>
      </c>
      <c r="E42" s="171">
        <v>430481</v>
      </c>
      <c r="F42" s="176" t="s">
        <v>147</v>
      </c>
      <c r="G42" s="171" t="s">
        <v>148</v>
      </c>
      <c r="H42" s="152">
        <v>9</v>
      </c>
      <c r="I42" s="152">
        <v>6.6</v>
      </c>
      <c r="J42" s="152" t="s">
        <v>30</v>
      </c>
      <c r="K42" s="171">
        <v>119.394</v>
      </c>
      <c r="L42" s="171" t="s">
        <v>43</v>
      </c>
      <c r="M42" s="171" t="s">
        <v>149</v>
      </c>
      <c r="N42" s="171" t="s">
        <v>33</v>
      </c>
      <c r="O42" s="171" t="s">
        <v>150</v>
      </c>
      <c r="P42" s="152" t="s">
        <v>59</v>
      </c>
      <c r="Q42" s="171" t="s">
        <v>69</v>
      </c>
      <c r="R42" s="147" t="s">
        <v>47</v>
      </c>
      <c r="S42" s="91" t="s">
        <v>43</v>
      </c>
      <c r="T42" s="91"/>
    </row>
    <row r="43" ht="48" customHeight="1" outlineLevel="2" spans="1:20">
      <c r="A43" s="169" t="s">
        <v>25</v>
      </c>
      <c r="B43" s="171">
        <v>34</v>
      </c>
      <c r="C43" s="171" t="s">
        <v>136</v>
      </c>
      <c r="D43" s="171" t="s">
        <v>137</v>
      </c>
      <c r="E43" s="171">
        <v>430481</v>
      </c>
      <c r="F43" s="176" t="s">
        <v>151</v>
      </c>
      <c r="G43" s="171" t="s">
        <v>152</v>
      </c>
      <c r="H43" s="152">
        <v>16</v>
      </c>
      <c r="I43" s="152">
        <v>5</v>
      </c>
      <c r="J43" s="152" t="s">
        <v>30</v>
      </c>
      <c r="K43" s="171">
        <v>138.004</v>
      </c>
      <c r="L43" s="171" t="s">
        <v>43</v>
      </c>
      <c r="M43" s="171" t="s">
        <v>99</v>
      </c>
      <c r="N43" s="171" t="s">
        <v>33</v>
      </c>
      <c r="O43" s="171" t="s">
        <v>150</v>
      </c>
      <c r="P43" s="152" t="s">
        <v>59</v>
      </c>
      <c r="Q43" s="171" t="s">
        <v>69</v>
      </c>
      <c r="R43" s="147" t="s">
        <v>47</v>
      </c>
      <c r="S43" s="91" t="s">
        <v>43</v>
      </c>
      <c r="T43" s="91"/>
    </row>
    <row r="44" ht="48" customHeight="1" outlineLevel="2" spans="1:20">
      <c r="A44" s="169" t="str">
        <f>VLOOKUP(G44,[2]明细表!$J:$BD,47,0)</f>
        <v>厅同意纳入项目库</v>
      </c>
      <c r="B44" s="171">
        <v>35</v>
      </c>
      <c r="C44" s="171" t="s">
        <v>136</v>
      </c>
      <c r="D44" s="171" t="s">
        <v>137</v>
      </c>
      <c r="E44" s="171">
        <v>430481</v>
      </c>
      <c r="F44" s="176" t="s">
        <v>153</v>
      </c>
      <c r="G44" s="171" t="s">
        <v>154</v>
      </c>
      <c r="H44" s="152">
        <v>100</v>
      </c>
      <c r="I44" s="152">
        <v>10</v>
      </c>
      <c r="J44" s="152" t="s">
        <v>54</v>
      </c>
      <c r="K44" s="171">
        <v>63.858</v>
      </c>
      <c r="L44" s="171" t="s">
        <v>43</v>
      </c>
      <c r="M44" s="171" t="s">
        <v>99</v>
      </c>
      <c r="N44" s="171" t="s">
        <v>33</v>
      </c>
      <c r="O44" s="171" t="s">
        <v>155</v>
      </c>
      <c r="P44" s="152" t="s">
        <v>59</v>
      </c>
      <c r="Q44" s="171" t="s">
        <v>69</v>
      </c>
      <c r="R44" s="147" t="s">
        <v>37</v>
      </c>
      <c r="S44" s="91" t="s">
        <v>43</v>
      </c>
      <c r="T44" s="91"/>
    </row>
    <row r="45" ht="48" customHeight="1" outlineLevel="2" spans="1:20">
      <c r="A45" s="169" t="str">
        <f>VLOOKUP(G45,[2]明细表!$J:$BD,47,0)</f>
        <v>厅同意纳入项目库</v>
      </c>
      <c r="B45" s="171">
        <v>36</v>
      </c>
      <c r="C45" s="171" t="s">
        <v>136</v>
      </c>
      <c r="D45" s="171" t="s">
        <v>137</v>
      </c>
      <c r="E45" s="171">
        <v>430481</v>
      </c>
      <c r="F45" s="176" t="s">
        <v>97</v>
      </c>
      <c r="G45" s="171" t="s">
        <v>156</v>
      </c>
      <c r="H45" s="152">
        <v>11.8</v>
      </c>
      <c r="I45" s="152">
        <v>7.5</v>
      </c>
      <c r="J45" s="152" t="s">
        <v>30</v>
      </c>
      <c r="K45" s="171">
        <v>111.743</v>
      </c>
      <c r="L45" s="171" t="s">
        <v>43</v>
      </c>
      <c r="M45" s="171" t="s">
        <v>149</v>
      </c>
      <c r="N45" s="171" t="s">
        <v>33</v>
      </c>
      <c r="O45" s="171" t="s">
        <v>157</v>
      </c>
      <c r="P45" s="152" t="s">
        <v>59</v>
      </c>
      <c r="Q45" s="171" t="s">
        <v>69</v>
      </c>
      <c r="R45" s="147" t="s">
        <v>37</v>
      </c>
      <c r="S45" s="91" t="s">
        <v>43</v>
      </c>
      <c r="T45" s="91"/>
    </row>
    <row r="46" ht="48" customHeight="1" outlineLevel="2" spans="1:20">
      <c r="A46" s="169" t="str">
        <f>VLOOKUP(G46,[2]明细表!$J:$BD,47,0)</f>
        <v>厅同意纳入项目库</v>
      </c>
      <c r="B46" s="171">
        <v>37</v>
      </c>
      <c r="C46" s="171" t="s">
        <v>136</v>
      </c>
      <c r="D46" s="171" t="s">
        <v>137</v>
      </c>
      <c r="E46" s="171">
        <v>430481</v>
      </c>
      <c r="F46" s="176" t="s">
        <v>158</v>
      </c>
      <c r="G46" s="171" t="s">
        <v>159</v>
      </c>
      <c r="H46" s="152">
        <v>169.6</v>
      </c>
      <c r="I46" s="152">
        <v>8</v>
      </c>
      <c r="J46" s="152" t="s">
        <v>63</v>
      </c>
      <c r="K46" s="171">
        <v>82.114</v>
      </c>
      <c r="L46" s="171" t="s">
        <v>43</v>
      </c>
      <c r="M46" s="171" t="s">
        <v>44</v>
      </c>
      <c r="N46" s="171" t="s">
        <v>33</v>
      </c>
      <c r="O46" s="171" t="s">
        <v>155</v>
      </c>
      <c r="P46" s="152" t="s">
        <v>59</v>
      </c>
      <c r="Q46" s="171" t="s">
        <v>69</v>
      </c>
      <c r="R46" s="147" t="s">
        <v>47</v>
      </c>
      <c r="S46" s="91" t="s">
        <v>43</v>
      </c>
      <c r="T46" s="91"/>
    </row>
    <row r="47" ht="48" customHeight="1" outlineLevel="1" spans="1:20">
      <c r="A47" s="169"/>
      <c r="B47" s="171"/>
      <c r="C47" s="170" t="s">
        <v>160</v>
      </c>
      <c r="D47" s="170"/>
      <c r="E47" s="171"/>
      <c r="F47" s="170">
        <f>SUBTOTAL(3,F48:F56)</f>
        <v>9</v>
      </c>
      <c r="G47" s="171"/>
      <c r="H47" s="152"/>
      <c r="I47" s="152"/>
      <c r="J47" s="152"/>
      <c r="K47" s="171"/>
      <c r="L47" s="171"/>
      <c r="M47" s="171"/>
      <c r="N47" s="171"/>
      <c r="O47" s="171"/>
      <c r="P47" s="152"/>
      <c r="Q47" s="171"/>
      <c r="R47" s="147"/>
      <c r="S47" s="91"/>
      <c r="T47" s="91"/>
    </row>
    <row r="48" ht="48" customHeight="1" outlineLevel="2" spans="1:20">
      <c r="A48" s="169" t="s">
        <v>25</v>
      </c>
      <c r="B48" s="171">
        <v>38</v>
      </c>
      <c r="C48" s="171" t="s">
        <v>161</v>
      </c>
      <c r="D48" s="171" t="s">
        <v>162</v>
      </c>
      <c r="E48" s="171">
        <v>430603</v>
      </c>
      <c r="F48" s="171" t="s">
        <v>163</v>
      </c>
      <c r="G48" s="171" t="s">
        <v>164</v>
      </c>
      <c r="H48" s="152">
        <v>8.1</v>
      </c>
      <c r="I48" s="152">
        <v>27</v>
      </c>
      <c r="J48" s="152" t="s">
        <v>30</v>
      </c>
      <c r="K48" s="171">
        <v>1541.431</v>
      </c>
      <c r="L48" s="171" t="s">
        <v>106</v>
      </c>
      <c r="M48" s="171" t="s">
        <v>44</v>
      </c>
      <c r="N48" s="171" t="s">
        <v>33</v>
      </c>
      <c r="O48" s="171" t="s">
        <v>165</v>
      </c>
      <c r="P48" s="152" t="s">
        <v>35</v>
      </c>
      <c r="Q48" s="171" t="s">
        <v>60</v>
      </c>
      <c r="R48" s="147" t="s">
        <v>37</v>
      </c>
      <c r="S48" s="91" t="s">
        <v>86</v>
      </c>
      <c r="T48" s="91"/>
    </row>
    <row r="49" ht="48" customHeight="1" outlineLevel="2" spans="1:20">
      <c r="A49" s="169" t="s">
        <v>124</v>
      </c>
      <c r="B49" s="171">
        <v>39</v>
      </c>
      <c r="C49" s="171" t="s">
        <v>161</v>
      </c>
      <c r="D49" s="171" t="s">
        <v>166</v>
      </c>
      <c r="E49" s="171">
        <v>430626</v>
      </c>
      <c r="F49" s="176" t="s">
        <v>167</v>
      </c>
      <c r="G49" s="171" t="s">
        <v>168</v>
      </c>
      <c r="H49" s="152">
        <v>218.04</v>
      </c>
      <c r="I49" s="152">
        <v>9</v>
      </c>
      <c r="J49" s="152" t="s">
        <v>63</v>
      </c>
      <c r="K49" s="171">
        <v>1569.514</v>
      </c>
      <c r="L49" s="176" t="s">
        <v>31</v>
      </c>
      <c r="M49" s="171" t="s">
        <v>50</v>
      </c>
      <c r="N49" s="171" t="s">
        <v>33</v>
      </c>
      <c r="O49" s="171" t="s">
        <v>169</v>
      </c>
      <c r="P49" s="152" t="s">
        <v>35</v>
      </c>
      <c r="Q49" s="171" t="s">
        <v>46</v>
      </c>
      <c r="R49" s="147" t="s">
        <v>47</v>
      </c>
      <c r="S49" s="91" t="s">
        <v>86</v>
      </c>
      <c r="T49" s="91"/>
    </row>
    <row r="50" ht="48" customHeight="1" outlineLevel="2" spans="1:20">
      <c r="A50" s="169" t="s">
        <v>124</v>
      </c>
      <c r="B50" s="171">
        <v>40</v>
      </c>
      <c r="C50" s="171" t="s">
        <v>161</v>
      </c>
      <c r="D50" s="171" t="s">
        <v>166</v>
      </c>
      <c r="E50" s="171">
        <v>430626</v>
      </c>
      <c r="F50" s="176" t="s">
        <v>170</v>
      </c>
      <c r="G50" s="171" t="s">
        <v>171</v>
      </c>
      <c r="H50" s="152">
        <v>128</v>
      </c>
      <c r="I50" s="152">
        <v>9</v>
      </c>
      <c r="J50" s="152" t="s">
        <v>63</v>
      </c>
      <c r="K50" s="171">
        <v>1569.111</v>
      </c>
      <c r="L50" s="176" t="s">
        <v>31</v>
      </c>
      <c r="M50" s="171" t="s">
        <v>50</v>
      </c>
      <c r="N50" s="171" t="s">
        <v>33</v>
      </c>
      <c r="O50" s="171" t="s">
        <v>169</v>
      </c>
      <c r="P50" s="152" t="s">
        <v>35</v>
      </c>
      <c r="Q50" s="171" t="s">
        <v>46</v>
      </c>
      <c r="R50" s="147" t="s">
        <v>47</v>
      </c>
      <c r="S50" s="91" t="s">
        <v>86</v>
      </c>
      <c r="T50" s="91"/>
    </row>
    <row r="51" ht="48" customHeight="1" outlineLevel="2" spans="1:20">
      <c r="A51" s="169" t="str">
        <f>VLOOKUP(G51,[2]明细表!$J:$BD,47,0)</f>
        <v>“十四五”项目库结转桥梁</v>
      </c>
      <c r="B51" s="171">
        <v>41</v>
      </c>
      <c r="C51" s="171" t="s">
        <v>161</v>
      </c>
      <c r="D51" s="171" t="s">
        <v>172</v>
      </c>
      <c r="E51" s="171">
        <v>430682</v>
      </c>
      <c r="F51" s="171" t="s">
        <v>173</v>
      </c>
      <c r="G51" s="171" t="s">
        <v>174</v>
      </c>
      <c r="H51" s="152">
        <v>42</v>
      </c>
      <c r="I51" s="152">
        <v>11.1</v>
      </c>
      <c r="J51" s="152" t="s">
        <v>30</v>
      </c>
      <c r="K51" s="171">
        <v>1526.849</v>
      </c>
      <c r="L51" s="171" t="s">
        <v>106</v>
      </c>
      <c r="M51" s="171" t="s">
        <v>44</v>
      </c>
      <c r="N51" s="171" t="s">
        <v>33</v>
      </c>
      <c r="O51" s="171" t="s">
        <v>165</v>
      </c>
      <c r="P51" s="152" t="s">
        <v>35</v>
      </c>
      <c r="Q51" s="171" t="s">
        <v>60</v>
      </c>
      <c r="R51" s="147" t="s">
        <v>47</v>
      </c>
      <c r="S51" s="91" t="s">
        <v>43</v>
      </c>
      <c r="T51" s="91"/>
    </row>
    <row r="52" ht="48" customHeight="1" outlineLevel="2" spans="1:20">
      <c r="A52" s="169" t="str">
        <f>VLOOKUP(G52,[2]明细表!$J:$BD,47,0)</f>
        <v>“十四五”项目库结转桥梁</v>
      </c>
      <c r="B52" s="171">
        <v>42</v>
      </c>
      <c r="C52" s="171" t="s">
        <v>161</v>
      </c>
      <c r="D52" s="171" t="s">
        <v>166</v>
      </c>
      <c r="E52" s="171">
        <v>430626</v>
      </c>
      <c r="F52" s="171" t="s">
        <v>175</v>
      </c>
      <c r="G52" s="171" t="s">
        <v>176</v>
      </c>
      <c r="H52" s="152">
        <v>104.52</v>
      </c>
      <c r="I52" s="152">
        <v>40</v>
      </c>
      <c r="J52" s="152" t="s">
        <v>63</v>
      </c>
      <c r="K52" s="171">
        <v>1589.044</v>
      </c>
      <c r="L52" s="171" t="s">
        <v>31</v>
      </c>
      <c r="M52" s="171" t="s">
        <v>50</v>
      </c>
      <c r="N52" s="171" t="s">
        <v>33</v>
      </c>
      <c r="O52" s="171" t="s">
        <v>169</v>
      </c>
      <c r="P52" s="152" t="s">
        <v>35</v>
      </c>
      <c r="Q52" s="171" t="s">
        <v>60</v>
      </c>
      <c r="R52" s="147" t="s">
        <v>47</v>
      </c>
      <c r="S52" s="91" t="s">
        <v>31</v>
      </c>
      <c r="T52" s="91"/>
    </row>
    <row r="53" ht="48" customHeight="1" outlineLevel="2" spans="1:20">
      <c r="A53" s="169" t="str">
        <f>VLOOKUP(G53,[2]明细表!$J:$BD,47,0)</f>
        <v>“十四五”项目库结转桥梁</v>
      </c>
      <c r="B53" s="171">
        <v>43</v>
      </c>
      <c r="C53" s="171" t="s">
        <v>161</v>
      </c>
      <c r="D53" s="171" t="s">
        <v>166</v>
      </c>
      <c r="E53" s="171">
        <v>430626</v>
      </c>
      <c r="F53" s="171" t="s">
        <v>177</v>
      </c>
      <c r="G53" s="171" t="s">
        <v>178</v>
      </c>
      <c r="H53" s="152">
        <v>41.76</v>
      </c>
      <c r="I53" s="152">
        <v>40</v>
      </c>
      <c r="J53" s="152" t="s">
        <v>54</v>
      </c>
      <c r="K53" s="171">
        <v>1588.636</v>
      </c>
      <c r="L53" s="171" t="s">
        <v>31</v>
      </c>
      <c r="M53" s="171" t="s">
        <v>50</v>
      </c>
      <c r="N53" s="171" t="s">
        <v>33</v>
      </c>
      <c r="O53" s="171" t="s">
        <v>169</v>
      </c>
      <c r="P53" s="152" t="s">
        <v>35</v>
      </c>
      <c r="Q53" s="171" t="s">
        <v>60</v>
      </c>
      <c r="R53" s="147" t="s">
        <v>37</v>
      </c>
      <c r="S53" s="91" t="s">
        <v>31</v>
      </c>
      <c r="T53" s="91"/>
    </row>
    <row r="54" ht="48" customHeight="1" outlineLevel="2" spans="1:20">
      <c r="A54" s="169" t="s">
        <v>25</v>
      </c>
      <c r="B54" s="171">
        <v>44</v>
      </c>
      <c r="C54" s="152" t="s">
        <v>161</v>
      </c>
      <c r="D54" s="152" t="s">
        <v>172</v>
      </c>
      <c r="E54" s="152">
        <v>430682</v>
      </c>
      <c r="F54" s="152" t="s">
        <v>179</v>
      </c>
      <c r="G54" s="152" t="s">
        <v>180</v>
      </c>
      <c r="H54" s="152">
        <v>48</v>
      </c>
      <c r="I54" s="152">
        <v>12</v>
      </c>
      <c r="J54" s="152" t="s">
        <v>54</v>
      </c>
      <c r="K54" s="152">
        <v>32.591</v>
      </c>
      <c r="L54" s="152" t="s">
        <v>31</v>
      </c>
      <c r="M54" s="152" t="s">
        <v>44</v>
      </c>
      <c r="N54" s="152" t="s">
        <v>33</v>
      </c>
      <c r="O54" s="152" t="s">
        <v>181</v>
      </c>
      <c r="P54" s="152" t="s">
        <v>59</v>
      </c>
      <c r="Q54" s="152" t="s">
        <v>36</v>
      </c>
      <c r="R54" s="147" t="s">
        <v>47</v>
      </c>
      <c r="S54" s="91" t="s">
        <v>43</v>
      </c>
      <c r="T54" s="91"/>
    </row>
    <row r="55" ht="48" customHeight="1" outlineLevel="2" spans="1:20">
      <c r="A55" s="169" t="s">
        <v>25</v>
      </c>
      <c r="B55" s="171">
        <v>45</v>
      </c>
      <c r="C55" s="152" t="s">
        <v>161</v>
      </c>
      <c r="D55" s="152" t="s">
        <v>172</v>
      </c>
      <c r="E55" s="152">
        <v>430682</v>
      </c>
      <c r="F55" s="152" t="s">
        <v>182</v>
      </c>
      <c r="G55" s="152" t="s">
        <v>183</v>
      </c>
      <c r="H55" s="152">
        <v>132</v>
      </c>
      <c r="I55" s="152">
        <v>9</v>
      </c>
      <c r="J55" s="152" t="s">
        <v>63</v>
      </c>
      <c r="K55" s="152">
        <v>20.022</v>
      </c>
      <c r="L55" s="152" t="s">
        <v>43</v>
      </c>
      <c r="M55" s="152" t="s">
        <v>44</v>
      </c>
      <c r="N55" s="152" t="s">
        <v>33</v>
      </c>
      <c r="O55" s="152" t="s">
        <v>184</v>
      </c>
      <c r="P55" s="152" t="s">
        <v>59</v>
      </c>
      <c r="Q55" s="152" t="s">
        <v>36</v>
      </c>
      <c r="R55" s="147" t="s">
        <v>47</v>
      </c>
      <c r="S55" s="91" t="s">
        <v>43</v>
      </c>
      <c r="T55" s="91"/>
    </row>
    <row r="56" ht="48" customHeight="1" outlineLevel="2" spans="1:20">
      <c r="A56" s="169" t="str">
        <f>VLOOKUP(G56,[2]明细表!$J:$BD,47,0)</f>
        <v>“十四五”项目库结转桥梁</v>
      </c>
      <c r="B56" s="171">
        <v>46</v>
      </c>
      <c r="C56" s="91" t="s">
        <v>161</v>
      </c>
      <c r="D56" s="91" t="s">
        <v>162</v>
      </c>
      <c r="E56" s="91">
        <v>430603</v>
      </c>
      <c r="F56" s="91" t="s">
        <v>185</v>
      </c>
      <c r="G56" s="91" t="s">
        <v>186</v>
      </c>
      <c r="H56" s="152">
        <v>51</v>
      </c>
      <c r="I56" s="152">
        <v>10</v>
      </c>
      <c r="J56" s="152" t="s">
        <v>30</v>
      </c>
      <c r="K56" s="91">
        <v>42.674</v>
      </c>
      <c r="L56" s="152" t="s">
        <v>31</v>
      </c>
      <c r="M56" s="152" t="s">
        <v>32</v>
      </c>
      <c r="N56" s="152" t="s">
        <v>33</v>
      </c>
      <c r="O56" s="152" t="s">
        <v>187</v>
      </c>
      <c r="P56" s="152" t="s">
        <v>59</v>
      </c>
      <c r="Q56" s="152" t="s">
        <v>46</v>
      </c>
      <c r="R56" s="147" t="s">
        <v>188</v>
      </c>
      <c r="S56" s="91" t="s">
        <v>31</v>
      </c>
      <c r="T56" s="91"/>
    </row>
    <row r="57" ht="48" customHeight="1" outlineLevel="1" spans="1:20">
      <c r="A57" s="169"/>
      <c r="B57" s="171"/>
      <c r="C57" s="163" t="s">
        <v>189</v>
      </c>
      <c r="D57" s="163"/>
      <c r="E57" s="152"/>
      <c r="F57" s="163">
        <f>SUBTOTAL(3,F58:F63)</f>
        <v>6</v>
      </c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47"/>
      <c r="S57" s="91"/>
      <c r="T57" s="91"/>
    </row>
    <row r="58" ht="48" customHeight="1" outlineLevel="2" spans="1:20">
      <c r="A58" s="169" t="s">
        <v>25</v>
      </c>
      <c r="B58" s="171">
        <v>47</v>
      </c>
      <c r="C58" s="152" t="s">
        <v>190</v>
      </c>
      <c r="D58" s="152" t="s">
        <v>191</v>
      </c>
      <c r="E58" s="152">
        <v>430922</v>
      </c>
      <c r="F58" s="152" t="s">
        <v>192</v>
      </c>
      <c r="G58" s="152" t="s">
        <v>193</v>
      </c>
      <c r="H58" s="152">
        <v>15</v>
      </c>
      <c r="I58" s="152">
        <v>30.5</v>
      </c>
      <c r="J58" s="152" t="s">
        <v>30</v>
      </c>
      <c r="K58" s="152">
        <v>168.809</v>
      </c>
      <c r="L58" s="152" t="s">
        <v>43</v>
      </c>
      <c r="M58" s="152" t="s">
        <v>44</v>
      </c>
      <c r="N58" s="152" t="s">
        <v>33</v>
      </c>
      <c r="O58" s="152" t="s">
        <v>194</v>
      </c>
      <c r="P58" s="152" t="s">
        <v>35</v>
      </c>
      <c r="Q58" s="152" t="s">
        <v>60</v>
      </c>
      <c r="R58" s="147" t="s">
        <v>47</v>
      </c>
      <c r="S58" s="91" t="s">
        <v>43</v>
      </c>
      <c r="T58" s="91"/>
    </row>
    <row r="59" ht="48" customHeight="1" outlineLevel="2" spans="1:20">
      <c r="A59" s="169" t="s">
        <v>25</v>
      </c>
      <c r="B59" s="171">
        <v>48</v>
      </c>
      <c r="C59" s="152" t="s">
        <v>190</v>
      </c>
      <c r="D59" s="152" t="s">
        <v>195</v>
      </c>
      <c r="E59" s="152">
        <v>430923</v>
      </c>
      <c r="F59" s="152" t="s">
        <v>196</v>
      </c>
      <c r="G59" s="152" t="s">
        <v>197</v>
      </c>
      <c r="H59" s="152">
        <v>14</v>
      </c>
      <c r="I59" s="152">
        <v>9.5</v>
      </c>
      <c r="J59" s="152" t="s">
        <v>30</v>
      </c>
      <c r="K59" s="152">
        <v>301.94</v>
      </c>
      <c r="L59" s="152" t="s">
        <v>43</v>
      </c>
      <c r="M59" s="152" t="s">
        <v>44</v>
      </c>
      <c r="N59" s="152" t="s">
        <v>33</v>
      </c>
      <c r="O59" s="152" t="s">
        <v>194</v>
      </c>
      <c r="P59" s="152" t="s">
        <v>35</v>
      </c>
      <c r="Q59" s="152" t="s">
        <v>46</v>
      </c>
      <c r="R59" s="147" t="s">
        <v>47</v>
      </c>
      <c r="S59" s="91" t="s">
        <v>86</v>
      </c>
      <c r="T59" s="91"/>
    </row>
    <row r="60" ht="48" customHeight="1" outlineLevel="2" spans="1:20">
      <c r="A60" s="169" t="s">
        <v>25</v>
      </c>
      <c r="B60" s="171">
        <v>49</v>
      </c>
      <c r="C60" s="152" t="s">
        <v>190</v>
      </c>
      <c r="D60" s="152" t="s">
        <v>195</v>
      </c>
      <c r="E60" s="152">
        <v>430923</v>
      </c>
      <c r="F60" s="152" t="s">
        <v>198</v>
      </c>
      <c r="G60" s="152" t="s">
        <v>199</v>
      </c>
      <c r="H60" s="152">
        <v>26.02</v>
      </c>
      <c r="I60" s="152">
        <v>11.5</v>
      </c>
      <c r="J60" s="152" t="s">
        <v>30</v>
      </c>
      <c r="K60" s="152">
        <v>3018.168</v>
      </c>
      <c r="L60" s="152" t="s">
        <v>31</v>
      </c>
      <c r="M60" s="152" t="s">
        <v>32</v>
      </c>
      <c r="N60" s="152" t="s">
        <v>33</v>
      </c>
      <c r="O60" s="152" t="s">
        <v>200</v>
      </c>
      <c r="P60" s="152" t="s">
        <v>35</v>
      </c>
      <c r="Q60" s="152" t="s">
        <v>46</v>
      </c>
      <c r="R60" s="147" t="s">
        <v>47</v>
      </c>
      <c r="S60" s="91" t="s">
        <v>86</v>
      </c>
      <c r="T60" s="91"/>
    </row>
    <row r="61" ht="48" customHeight="1" outlineLevel="2" spans="1:20">
      <c r="A61" s="169" t="s">
        <v>201</v>
      </c>
      <c r="B61" s="171">
        <v>50</v>
      </c>
      <c r="C61" s="152" t="s">
        <v>190</v>
      </c>
      <c r="D61" s="152" t="s">
        <v>202</v>
      </c>
      <c r="E61" s="152">
        <v>430921</v>
      </c>
      <c r="F61" s="152" t="s">
        <v>203</v>
      </c>
      <c r="G61" s="152" t="s">
        <v>204</v>
      </c>
      <c r="H61" s="152">
        <v>182.35</v>
      </c>
      <c r="I61" s="152">
        <v>12.6</v>
      </c>
      <c r="J61" s="152" t="s">
        <v>63</v>
      </c>
      <c r="K61" s="152">
        <v>1230.302</v>
      </c>
      <c r="L61" s="152" t="s">
        <v>31</v>
      </c>
      <c r="M61" s="179" t="s">
        <v>44</v>
      </c>
      <c r="N61" s="179" t="s">
        <v>33</v>
      </c>
      <c r="O61" s="179" t="s">
        <v>205</v>
      </c>
      <c r="P61" s="152" t="s">
        <v>35</v>
      </c>
      <c r="Q61" s="152" t="s">
        <v>46</v>
      </c>
      <c r="R61" s="147" t="s">
        <v>37</v>
      </c>
      <c r="S61" s="91" t="s">
        <v>70</v>
      </c>
      <c r="T61" s="91" t="s">
        <v>206</v>
      </c>
    </row>
    <row r="62" ht="48" customHeight="1" outlineLevel="2" spans="1:20">
      <c r="A62" s="169" t="str">
        <f>VLOOKUP(G62,[2]明细表!$J:$BD,47,0)</f>
        <v>“十四五”项目库结转桥梁</v>
      </c>
      <c r="B62" s="171">
        <v>51</v>
      </c>
      <c r="C62" s="91" t="s">
        <v>190</v>
      </c>
      <c r="D62" s="91" t="s">
        <v>195</v>
      </c>
      <c r="E62" s="91">
        <v>430923</v>
      </c>
      <c r="F62" s="91" t="s">
        <v>207</v>
      </c>
      <c r="G62" s="91" t="s">
        <v>208</v>
      </c>
      <c r="H62" s="152">
        <v>10.31</v>
      </c>
      <c r="I62" s="152">
        <v>8.5</v>
      </c>
      <c r="J62" s="152" t="s">
        <v>30</v>
      </c>
      <c r="K62" s="91">
        <v>109.885</v>
      </c>
      <c r="L62" s="152" t="s">
        <v>43</v>
      </c>
      <c r="M62" s="152" t="s">
        <v>32</v>
      </c>
      <c r="N62" s="152" t="s">
        <v>33</v>
      </c>
      <c r="O62" s="152" t="s">
        <v>209</v>
      </c>
      <c r="P62" s="152" t="s">
        <v>59</v>
      </c>
      <c r="Q62" s="152" t="s">
        <v>69</v>
      </c>
      <c r="R62" s="147" t="s">
        <v>47</v>
      </c>
      <c r="S62" s="91" t="s">
        <v>31</v>
      </c>
      <c r="T62" s="91"/>
    </row>
    <row r="63" ht="48" customHeight="1" outlineLevel="2" spans="1:20">
      <c r="A63" s="169" t="str">
        <f>VLOOKUP(G63,[2]明细表!$J:$BD,47,0)</f>
        <v>“十四五”项目库结转桥梁</v>
      </c>
      <c r="B63" s="171">
        <v>52</v>
      </c>
      <c r="C63" s="91" t="s">
        <v>190</v>
      </c>
      <c r="D63" s="91" t="s">
        <v>195</v>
      </c>
      <c r="E63" s="91">
        <v>430923</v>
      </c>
      <c r="F63" s="91" t="s">
        <v>210</v>
      </c>
      <c r="G63" s="91" t="s">
        <v>211</v>
      </c>
      <c r="H63" s="152">
        <v>45</v>
      </c>
      <c r="I63" s="152">
        <v>7.7</v>
      </c>
      <c r="J63" s="152" t="s">
        <v>54</v>
      </c>
      <c r="K63" s="91">
        <v>107.748</v>
      </c>
      <c r="L63" s="152" t="s">
        <v>31</v>
      </c>
      <c r="M63" s="152" t="s">
        <v>32</v>
      </c>
      <c r="N63" s="152" t="s">
        <v>33</v>
      </c>
      <c r="O63" s="152" t="s">
        <v>209</v>
      </c>
      <c r="P63" s="152" t="s">
        <v>59</v>
      </c>
      <c r="Q63" s="152" t="s">
        <v>69</v>
      </c>
      <c r="R63" s="147" t="s">
        <v>47</v>
      </c>
      <c r="S63" s="91" t="s">
        <v>43</v>
      </c>
      <c r="T63" s="91"/>
    </row>
    <row r="64" ht="48" customHeight="1" outlineLevel="1" spans="1:20">
      <c r="A64" s="169"/>
      <c r="B64" s="171"/>
      <c r="C64" s="163" t="s">
        <v>212</v>
      </c>
      <c r="D64" s="163"/>
      <c r="E64" s="152"/>
      <c r="F64" s="163">
        <f>SUBTOTAL(3,F65:F67)</f>
        <v>3</v>
      </c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47"/>
      <c r="S64" s="91"/>
      <c r="T64" s="91"/>
    </row>
    <row r="65" ht="48" customHeight="1" outlineLevel="2" spans="1:20">
      <c r="A65" s="169" t="s">
        <v>25</v>
      </c>
      <c r="B65" s="171">
        <v>53</v>
      </c>
      <c r="C65" s="152" t="s">
        <v>213</v>
      </c>
      <c r="D65" s="152" t="s">
        <v>214</v>
      </c>
      <c r="E65" s="152">
        <v>431081</v>
      </c>
      <c r="F65" s="152" t="s">
        <v>215</v>
      </c>
      <c r="G65" s="152" t="s">
        <v>216</v>
      </c>
      <c r="H65" s="152">
        <v>60</v>
      </c>
      <c r="I65" s="152">
        <v>9.6</v>
      </c>
      <c r="J65" s="152" t="s">
        <v>63</v>
      </c>
      <c r="K65" s="152">
        <v>248.798</v>
      </c>
      <c r="L65" s="152" t="s">
        <v>31</v>
      </c>
      <c r="M65" s="152" t="s">
        <v>32</v>
      </c>
      <c r="N65" s="152" t="s">
        <v>33</v>
      </c>
      <c r="O65" s="152" t="s">
        <v>89</v>
      </c>
      <c r="P65" s="152" t="s">
        <v>59</v>
      </c>
      <c r="Q65" s="152" t="s">
        <v>69</v>
      </c>
      <c r="R65" s="147" t="s">
        <v>47</v>
      </c>
      <c r="S65" s="91" t="s">
        <v>31</v>
      </c>
      <c r="T65" s="91"/>
    </row>
    <row r="66" ht="48" customHeight="1" outlineLevel="2" spans="1:20">
      <c r="A66" s="169" t="s">
        <v>25</v>
      </c>
      <c r="B66" s="171">
        <v>54</v>
      </c>
      <c r="C66" s="152" t="s">
        <v>213</v>
      </c>
      <c r="D66" s="152" t="s">
        <v>214</v>
      </c>
      <c r="E66" s="152">
        <v>431081</v>
      </c>
      <c r="F66" s="152" t="s">
        <v>217</v>
      </c>
      <c r="G66" s="152" t="s">
        <v>218</v>
      </c>
      <c r="H66" s="152">
        <v>83</v>
      </c>
      <c r="I66" s="152">
        <v>7</v>
      </c>
      <c r="J66" s="152" t="s">
        <v>63</v>
      </c>
      <c r="K66" s="152">
        <v>230.33</v>
      </c>
      <c r="L66" s="152" t="s">
        <v>31</v>
      </c>
      <c r="M66" s="152" t="s">
        <v>32</v>
      </c>
      <c r="N66" s="152" t="s">
        <v>64</v>
      </c>
      <c r="O66" s="152" t="s">
        <v>89</v>
      </c>
      <c r="P66" s="152" t="s">
        <v>59</v>
      </c>
      <c r="Q66" s="152" t="s">
        <v>69</v>
      </c>
      <c r="R66" s="147" t="s">
        <v>47</v>
      </c>
      <c r="S66" s="91" t="s">
        <v>31</v>
      </c>
      <c r="T66" s="91"/>
    </row>
    <row r="67" ht="48" customHeight="1" outlineLevel="2" spans="1:20">
      <c r="A67" s="169" t="str">
        <f>VLOOKUP(G67,[2]明细表!$J:$BD,47,0)</f>
        <v>“十四五”项目库结转桥梁</v>
      </c>
      <c r="B67" s="171">
        <v>55</v>
      </c>
      <c r="C67" s="91" t="s">
        <v>213</v>
      </c>
      <c r="D67" s="91" t="s">
        <v>219</v>
      </c>
      <c r="E67" s="91">
        <v>431022</v>
      </c>
      <c r="F67" s="91" t="s">
        <v>220</v>
      </c>
      <c r="G67" s="91" t="s">
        <v>221</v>
      </c>
      <c r="H67" s="152">
        <v>85</v>
      </c>
      <c r="I67" s="152">
        <v>11.6</v>
      </c>
      <c r="J67" s="152" t="s">
        <v>54</v>
      </c>
      <c r="K67" s="91">
        <v>303.65</v>
      </c>
      <c r="L67" s="152" t="s">
        <v>43</v>
      </c>
      <c r="M67" s="152" t="s">
        <v>32</v>
      </c>
      <c r="N67" s="152" t="s">
        <v>33</v>
      </c>
      <c r="O67" s="152" t="s">
        <v>222</v>
      </c>
      <c r="P67" s="152" t="s">
        <v>59</v>
      </c>
      <c r="Q67" s="152" t="s">
        <v>36</v>
      </c>
      <c r="R67" s="147" t="s">
        <v>37</v>
      </c>
      <c r="S67" s="91" t="s">
        <v>43</v>
      </c>
      <c r="T67" s="91"/>
    </row>
    <row r="68" ht="48" customHeight="1" outlineLevel="1" spans="1:20">
      <c r="A68" s="169"/>
      <c r="B68" s="171"/>
      <c r="C68" s="163" t="s">
        <v>223</v>
      </c>
      <c r="D68" s="163"/>
      <c r="E68" s="152"/>
      <c r="F68" s="163">
        <f>SUBTOTAL(3,F69:F74)</f>
        <v>6</v>
      </c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47"/>
      <c r="S68" s="91"/>
      <c r="T68" s="91"/>
    </row>
    <row r="69" ht="48" customHeight="1" outlineLevel="2" spans="1:20">
      <c r="A69" s="169" t="s">
        <v>25</v>
      </c>
      <c r="B69" s="171">
        <v>56</v>
      </c>
      <c r="C69" s="152" t="s">
        <v>224</v>
      </c>
      <c r="D69" s="152" t="s">
        <v>225</v>
      </c>
      <c r="E69" s="152">
        <v>431129</v>
      </c>
      <c r="F69" s="152" t="s">
        <v>226</v>
      </c>
      <c r="G69" s="152" t="s">
        <v>227</v>
      </c>
      <c r="H69" s="152">
        <v>10</v>
      </c>
      <c r="I69" s="152">
        <v>14</v>
      </c>
      <c r="J69" s="152" t="s">
        <v>30</v>
      </c>
      <c r="K69" s="152">
        <v>3474.195</v>
      </c>
      <c r="L69" s="152" t="s">
        <v>31</v>
      </c>
      <c r="M69" s="152" t="s">
        <v>228</v>
      </c>
      <c r="N69" s="152" t="s">
        <v>33</v>
      </c>
      <c r="O69" s="152" t="s">
        <v>200</v>
      </c>
      <c r="P69" s="152" t="s">
        <v>35</v>
      </c>
      <c r="Q69" s="152" t="s">
        <v>46</v>
      </c>
      <c r="R69" s="147" t="s">
        <v>188</v>
      </c>
      <c r="S69" s="91" t="s">
        <v>43</v>
      </c>
      <c r="T69" s="91"/>
    </row>
    <row r="70" ht="48" customHeight="1" outlineLevel="2" spans="1:20">
      <c r="A70" s="169" t="s">
        <v>25</v>
      </c>
      <c r="B70" s="171">
        <v>57</v>
      </c>
      <c r="C70" s="152" t="s">
        <v>224</v>
      </c>
      <c r="D70" s="152" t="s">
        <v>225</v>
      </c>
      <c r="E70" s="152">
        <v>431129</v>
      </c>
      <c r="F70" s="152" t="s">
        <v>229</v>
      </c>
      <c r="G70" s="152" t="s">
        <v>230</v>
      </c>
      <c r="H70" s="152">
        <v>16.7</v>
      </c>
      <c r="I70" s="152">
        <v>13</v>
      </c>
      <c r="J70" s="152" t="s">
        <v>30</v>
      </c>
      <c r="K70" s="152">
        <v>3473.538</v>
      </c>
      <c r="L70" s="152" t="s">
        <v>31</v>
      </c>
      <c r="M70" s="152" t="s">
        <v>228</v>
      </c>
      <c r="N70" s="152" t="s">
        <v>33</v>
      </c>
      <c r="O70" s="152" t="s">
        <v>200</v>
      </c>
      <c r="P70" s="152" t="s">
        <v>35</v>
      </c>
      <c r="Q70" s="152" t="s">
        <v>46</v>
      </c>
      <c r="R70" s="147" t="s">
        <v>188</v>
      </c>
      <c r="S70" s="91" t="s">
        <v>43</v>
      </c>
      <c r="T70" s="91"/>
    </row>
    <row r="71" ht="48" customHeight="1" outlineLevel="2" spans="1:20">
      <c r="A71" s="169" t="s">
        <v>25</v>
      </c>
      <c r="B71" s="171">
        <v>58</v>
      </c>
      <c r="C71" s="152" t="s">
        <v>224</v>
      </c>
      <c r="D71" s="152" t="s">
        <v>225</v>
      </c>
      <c r="E71" s="152">
        <v>431129</v>
      </c>
      <c r="F71" s="152" t="s">
        <v>231</v>
      </c>
      <c r="G71" s="152" t="s">
        <v>232</v>
      </c>
      <c r="H71" s="152">
        <v>50.6</v>
      </c>
      <c r="I71" s="152">
        <v>12</v>
      </c>
      <c r="J71" s="152" t="s">
        <v>54</v>
      </c>
      <c r="K71" s="152">
        <v>3504.189</v>
      </c>
      <c r="L71" s="152" t="s">
        <v>31</v>
      </c>
      <c r="M71" s="152" t="s">
        <v>228</v>
      </c>
      <c r="N71" s="152" t="s">
        <v>33</v>
      </c>
      <c r="O71" s="152" t="s">
        <v>200</v>
      </c>
      <c r="P71" s="152" t="s">
        <v>35</v>
      </c>
      <c r="Q71" s="152" t="s">
        <v>46</v>
      </c>
      <c r="R71" s="147" t="s">
        <v>188</v>
      </c>
      <c r="S71" s="91" t="s">
        <v>43</v>
      </c>
      <c r="T71" s="91"/>
    </row>
    <row r="72" ht="48" customHeight="1" outlineLevel="2" spans="1:20">
      <c r="A72" s="169" t="s">
        <v>124</v>
      </c>
      <c r="B72" s="171">
        <v>59</v>
      </c>
      <c r="C72" s="152" t="s">
        <v>224</v>
      </c>
      <c r="D72" s="152" t="s">
        <v>233</v>
      </c>
      <c r="E72" s="152">
        <v>431124</v>
      </c>
      <c r="F72" s="152" t="s">
        <v>234</v>
      </c>
      <c r="G72" s="152" t="s">
        <v>235</v>
      </c>
      <c r="H72" s="152">
        <v>78.3</v>
      </c>
      <c r="I72" s="152">
        <v>11</v>
      </c>
      <c r="J72" s="152" t="s">
        <v>54</v>
      </c>
      <c r="K72" s="152">
        <v>3404.395</v>
      </c>
      <c r="L72" s="114" t="s">
        <v>31</v>
      </c>
      <c r="M72" s="152" t="s">
        <v>44</v>
      </c>
      <c r="N72" s="152" t="s">
        <v>33</v>
      </c>
      <c r="O72" s="152" t="s">
        <v>200</v>
      </c>
      <c r="P72" s="152" t="s">
        <v>35</v>
      </c>
      <c r="Q72" s="152" t="s">
        <v>46</v>
      </c>
      <c r="R72" s="147" t="s">
        <v>47</v>
      </c>
      <c r="S72" s="91" t="s">
        <v>86</v>
      </c>
      <c r="T72" s="91"/>
    </row>
    <row r="73" ht="48" customHeight="1" outlineLevel="2" spans="1:20">
      <c r="A73" s="169" t="str">
        <f>VLOOKUP(G73,[2]明细表!$J:$BD,47,0)</f>
        <v>“十四五”项目库结转桥梁</v>
      </c>
      <c r="B73" s="171">
        <v>60</v>
      </c>
      <c r="C73" s="91" t="s">
        <v>224</v>
      </c>
      <c r="D73" s="91" t="s">
        <v>236</v>
      </c>
      <c r="E73" s="91">
        <v>431123</v>
      </c>
      <c r="F73" s="91" t="s">
        <v>237</v>
      </c>
      <c r="G73" s="91" t="s">
        <v>238</v>
      </c>
      <c r="H73" s="152">
        <v>172</v>
      </c>
      <c r="I73" s="152">
        <v>12</v>
      </c>
      <c r="J73" s="152" t="s">
        <v>63</v>
      </c>
      <c r="K73" s="91">
        <v>43.488</v>
      </c>
      <c r="L73" s="152" t="s">
        <v>43</v>
      </c>
      <c r="M73" s="152" t="s">
        <v>44</v>
      </c>
      <c r="N73" s="152" t="s">
        <v>33</v>
      </c>
      <c r="O73" s="152" t="s">
        <v>239</v>
      </c>
      <c r="P73" s="152" t="s">
        <v>59</v>
      </c>
      <c r="Q73" s="152" t="s">
        <v>46</v>
      </c>
      <c r="R73" s="147" t="s">
        <v>47</v>
      </c>
      <c r="S73" s="91" t="s">
        <v>31</v>
      </c>
      <c r="T73" s="91"/>
    </row>
    <row r="74" ht="48" customHeight="1" outlineLevel="2" spans="1:20">
      <c r="A74" s="169" t="s">
        <v>25</v>
      </c>
      <c r="B74" s="171">
        <v>61</v>
      </c>
      <c r="C74" s="91" t="s">
        <v>224</v>
      </c>
      <c r="D74" s="91" t="s">
        <v>240</v>
      </c>
      <c r="E74" s="91">
        <v>431126</v>
      </c>
      <c r="F74" s="91" t="s">
        <v>241</v>
      </c>
      <c r="G74" s="91" t="s">
        <v>242</v>
      </c>
      <c r="H74" s="152">
        <v>76.3</v>
      </c>
      <c r="I74" s="152">
        <v>6</v>
      </c>
      <c r="J74" s="152" t="s">
        <v>54</v>
      </c>
      <c r="K74" s="91">
        <v>64.33</v>
      </c>
      <c r="L74" s="152" t="s">
        <v>43</v>
      </c>
      <c r="M74" s="152" t="s">
        <v>32</v>
      </c>
      <c r="N74" s="152" t="s">
        <v>33</v>
      </c>
      <c r="O74" s="152" t="s">
        <v>243</v>
      </c>
      <c r="P74" s="152" t="s">
        <v>59</v>
      </c>
      <c r="Q74" s="152" t="s">
        <v>69</v>
      </c>
      <c r="R74" s="147" t="s">
        <v>47</v>
      </c>
      <c r="S74" s="91" t="s">
        <v>43</v>
      </c>
      <c r="T74" s="91"/>
    </row>
    <row r="75" ht="48" customHeight="1" outlineLevel="1" spans="1:20">
      <c r="A75" s="169"/>
      <c r="B75" s="171"/>
      <c r="C75" s="163" t="s">
        <v>244</v>
      </c>
      <c r="D75" s="163"/>
      <c r="E75" s="152"/>
      <c r="F75" s="163">
        <f>SUBTOTAL(3,F76:F105)</f>
        <v>30</v>
      </c>
      <c r="G75" s="152"/>
      <c r="H75" s="152"/>
      <c r="I75" s="152"/>
      <c r="J75" s="152"/>
      <c r="K75" s="152"/>
      <c r="L75" s="114"/>
      <c r="M75" s="152"/>
      <c r="N75" s="152"/>
      <c r="O75" s="152"/>
      <c r="P75" s="152"/>
      <c r="Q75" s="152"/>
      <c r="R75" s="147"/>
      <c r="S75" s="91"/>
      <c r="T75" s="91"/>
    </row>
    <row r="76" ht="48" customHeight="1" outlineLevel="2" spans="1:20">
      <c r="A76" s="169" t="s">
        <v>124</v>
      </c>
      <c r="B76" s="171">
        <v>62</v>
      </c>
      <c r="C76" s="152" t="s">
        <v>245</v>
      </c>
      <c r="D76" s="152" t="s">
        <v>246</v>
      </c>
      <c r="E76" s="152">
        <v>431222</v>
      </c>
      <c r="F76" s="152" t="s">
        <v>247</v>
      </c>
      <c r="G76" s="152" t="s">
        <v>248</v>
      </c>
      <c r="H76" s="152">
        <v>12</v>
      </c>
      <c r="I76" s="152">
        <v>10</v>
      </c>
      <c r="J76" s="152" t="s">
        <v>30</v>
      </c>
      <c r="K76" s="152">
        <v>1752.766</v>
      </c>
      <c r="L76" s="114" t="s">
        <v>86</v>
      </c>
      <c r="M76" s="152" t="s">
        <v>44</v>
      </c>
      <c r="N76" s="152" t="s">
        <v>33</v>
      </c>
      <c r="O76" s="152" t="s">
        <v>45</v>
      </c>
      <c r="P76" s="152" t="s">
        <v>35</v>
      </c>
      <c r="Q76" s="152" t="s">
        <v>46</v>
      </c>
      <c r="R76" s="147" t="s">
        <v>37</v>
      </c>
      <c r="S76" s="91" t="s">
        <v>86</v>
      </c>
      <c r="T76" s="91"/>
    </row>
    <row r="77" ht="48" customHeight="1" outlineLevel="2" spans="1:20">
      <c r="A77" s="169" t="s">
        <v>124</v>
      </c>
      <c r="B77" s="171">
        <v>63</v>
      </c>
      <c r="C77" s="152" t="s">
        <v>245</v>
      </c>
      <c r="D77" s="152" t="s">
        <v>249</v>
      </c>
      <c r="E77" s="152">
        <v>431225</v>
      </c>
      <c r="F77" s="152" t="s">
        <v>250</v>
      </c>
      <c r="G77" s="152" t="s">
        <v>251</v>
      </c>
      <c r="H77" s="152">
        <v>30</v>
      </c>
      <c r="I77" s="152">
        <v>11.46</v>
      </c>
      <c r="J77" s="152" t="s">
        <v>54</v>
      </c>
      <c r="K77" s="152">
        <v>2922.667</v>
      </c>
      <c r="L77" s="114" t="s">
        <v>43</v>
      </c>
      <c r="M77" s="152" t="s">
        <v>50</v>
      </c>
      <c r="N77" s="152" t="s">
        <v>33</v>
      </c>
      <c r="O77" s="152" t="s">
        <v>252</v>
      </c>
      <c r="P77" s="152" t="s">
        <v>35</v>
      </c>
      <c r="Q77" s="152" t="s">
        <v>46</v>
      </c>
      <c r="R77" s="147" t="s">
        <v>47</v>
      </c>
      <c r="S77" s="91" t="s">
        <v>86</v>
      </c>
      <c r="T77" s="91"/>
    </row>
    <row r="78" ht="48" customHeight="1" outlineLevel="2" spans="1:20">
      <c r="A78" s="169" t="s">
        <v>124</v>
      </c>
      <c r="B78" s="171">
        <v>64</v>
      </c>
      <c r="C78" s="152" t="s">
        <v>245</v>
      </c>
      <c r="D78" s="152" t="s">
        <v>253</v>
      </c>
      <c r="E78" s="152">
        <v>431228</v>
      </c>
      <c r="F78" s="152" t="s">
        <v>254</v>
      </c>
      <c r="G78" s="152" t="s">
        <v>255</v>
      </c>
      <c r="H78" s="152">
        <v>180</v>
      </c>
      <c r="I78" s="152">
        <v>12.45</v>
      </c>
      <c r="J78" s="152" t="s">
        <v>63</v>
      </c>
      <c r="K78" s="152">
        <v>1702.565</v>
      </c>
      <c r="L78" s="114" t="s">
        <v>31</v>
      </c>
      <c r="M78" s="152" t="s">
        <v>44</v>
      </c>
      <c r="N78" s="152" t="s">
        <v>64</v>
      </c>
      <c r="O78" s="152" t="s">
        <v>129</v>
      </c>
      <c r="P78" s="152" t="s">
        <v>35</v>
      </c>
      <c r="Q78" s="152" t="s">
        <v>46</v>
      </c>
      <c r="R78" s="147" t="s">
        <v>47</v>
      </c>
      <c r="S78" s="91" t="s">
        <v>86</v>
      </c>
      <c r="T78" s="91"/>
    </row>
    <row r="79" ht="48" customHeight="1" outlineLevel="2" spans="1:20">
      <c r="A79" s="169" t="str">
        <f>VLOOKUP(G79,[2]明细表!$J:$BD,47,0)</f>
        <v>“十四五”项目库结转桥梁</v>
      </c>
      <c r="B79" s="171">
        <v>65</v>
      </c>
      <c r="C79" s="152" t="s">
        <v>245</v>
      </c>
      <c r="D79" s="152" t="s">
        <v>256</v>
      </c>
      <c r="E79" s="152">
        <v>431227</v>
      </c>
      <c r="F79" s="152" t="s">
        <v>257</v>
      </c>
      <c r="G79" s="152" t="s">
        <v>258</v>
      </c>
      <c r="H79" s="152">
        <v>24.8</v>
      </c>
      <c r="I79" s="152">
        <v>9.7</v>
      </c>
      <c r="J79" s="152" t="s">
        <v>30</v>
      </c>
      <c r="K79" s="152">
        <v>2823.283</v>
      </c>
      <c r="L79" s="152" t="s">
        <v>31</v>
      </c>
      <c r="M79" s="152" t="s">
        <v>32</v>
      </c>
      <c r="N79" s="152" t="s">
        <v>33</v>
      </c>
      <c r="O79" s="152" t="s">
        <v>259</v>
      </c>
      <c r="P79" s="152" t="s">
        <v>35</v>
      </c>
      <c r="Q79" s="152" t="s">
        <v>36</v>
      </c>
      <c r="R79" s="147" t="s">
        <v>47</v>
      </c>
      <c r="S79" s="91" t="s">
        <v>31</v>
      </c>
      <c r="T79" s="91"/>
    </row>
    <row r="80" ht="48" customHeight="1" outlineLevel="2" spans="1:20">
      <c r="A80" s="169" t="str">
        <f>VLOOKUP(G80,[2]明细表!$J:$BD,47,0)</f>
        <v>“十四五”项目库结转桥梁</v>
      </c>
      <c r="B80" s="171">
        <v>66</v>
      </c>
      <c r="C80" s="152" t="s">
        <v>245</v>
      </c>
      <c r="D80" s="152" t="s">
        <v>256</v>
      </c>
      <c r="E80" s="152">
        <v>431227</v>
      </c>
      <c r="F80" s="152" t="s">
        <v>260</v>
      </c>
      <c r="G80" s="152" t="s">
        <v>261</v>
      </c>
      <c r="H80" s="152">
        <v>48.7</v>
      </c>
      <c r="I80" s="152">
        <v>9.1</v>
      </c>
      <c r="J80" s="152" t="s">
        <v>54</v>
      </c>
      <c r="K80" s="152">
        <v>2828.232</v>
      </c>
      <c r="L80" s="152" t="s">
        <v>31</v>
      </c>
      <c r="M80" s="152" t="s">
        <v>44</v>
      </c>
      <c r="N80" s="152" t="s">
        <v>33</v>
      </c>
      <c r="O80" s="152" t="s">
        <v>259</v>
      </c>
      <c r="P80" s="152" t="s">
        <v>35</v>
      </c>
      <c r="Q80" s="152" t="s">
        <v>36</v>
      </c>
      <c r="R80" s="147" t="s">
        <v>47</v>
      </c>
      <c r="S80" s="91" t="s">
        <v>43</v>
      </c>
      <c r="T80" s="91"/>
    </row>
    <row r="81" ht="48" customHeight="1" outlineLevel="2" spans="1:20">
      <c r="A81" s="169" t="str">
        <f>VLOOKUP(G81,[2]明细表!$J:$BD,47,0)</f>
        <v>“十四五”项目库结转桥梁</v>
      </c>
      <c r="B81" s="171">
        <v>67</v>
      </c>
      <c r="C81" s="152" t="s">
        <v>245</v>
      </c>
      <c r="D81" s="152" t="s">
        <v>256</v>
      </c>
      <c r="E81" s="152">
        <v>431227</v>
      </c>
      <c r="F81" s="152" t="s">
        <v>262</v>
      </c>
      <c r="G81" s="152" t="s">
        <v>263</v>
      </c>
      <c r="H81" s="152">
        <v>58.4</v>
      </c>
      <c r="I81" s="152">
        <v>8.6</v>
      </c>
      <c r="J81" s="152" t="s">
        <v>54</v>
      </c>
      <c r="K81" s="152">
        <v>1728.433</v>
      </c>
      <c r="L81" s="152" t="s">
        <v>31</v>
      </c>
      <c r="M81" s="152" t="s">
        <v>32</v>
      </c>
      <c r="N81" s="152" t="s">
        <v>33</v>
      </c>
      <c r="O81" s="152" t="s">
        <v>129</v>
      </c>
      <c r="P81" s="152" t="s">
        <v>35</v>
      </c>
      <c r="Q81" s="152" t="s">
        <v>46</v>
      </c>
      <c r="R81" s="147" t="s">
        <v>47</v>
      </c>
      <c r="S81" s="91" t="s">
        <v>31</v>
      </c>
      <c r="T81" s="91"/>
    </row>
    <row r="82" ht="48" customHeight="1" outlineLevel="2" spans="1:20">
      <c r="A82" s="169" t="str">
        <f>VLOOKUP(G82,[2]明细表!$J:$BD,47,0)</f>
        <v>“十四五”项目库结转桥梁</v>
      </c>
      <c r="B82" s="171">
        <v>68</v>
      </c>
      <c r="C82" s="152" t="s">
        <v>245</v>
      </c>
      <c r="D82" s="152" t="s">
        <v>256</v>
      </c>
      <c r="E82" s="152">
        <v>431227</v>
      </c>
      <c r="F82" s="152" t="s">
        <v>264</v>
      </c>
      <c r="G82" s="152" t="s">
        <v>265</v>
      </c>
      <c r="H82" s="152">
        <v>9.2</v>
      </c>
      <c r="I82" s="152">
        <v>9.3</v>
      </c>
      <c r="J82" s="152" t="s">
        <v>30</v>
      </c>
      <c r="K82" s="152">
        <v>1744.521</v>
      </c>
      <c r="L82" s="152" t="s">
        <v>31</v>
      </c>
      <c r="M82" s="152" t="s">
        <v>32</v>
      </c>
      <c r="N82" s="152" t="s">
        <v>33</v>
      </c>
      <c r="O82" s="152" t="s">
        <v>129</v>
      </c>
      <c r="P82" s="152" t="s">
        <v>35</v>
      </c>
      <c r="Q82" s="152" t="s">
        <v>46</v>
      </c>
      <c r="R82" s="147" t="s">
        <v>47</v>
      </c>
      <c r="S82" s="91" t="s">
        <v>31</v>
      </c>
      <c r="T82" s="91"/>
    </row>
    <row r="83" ht="48" customHeight="1" outlineLevel="2" spans="1:20">
      <c r="A83" s="169" t="str">
        <f>VLOOKUP(G83,[2]明细表!$J:$BD,47,0)</f>
        <v>“十四五”项目库结转桥梁</v>
      </c>
      <c r="B83" s="171">
        <v>69</v>
      </c>
      <c r="C83" s="152" t="s">
        <v>245</v>
      </c>
      <c r="D83" s="152" t="s">
        <v>256</v>
      </c>
      <c r="E83" s="152">
        <v>431227</v>
      </c>
      <c r="F83" s="152" t="s">
        <v>266</v>
      </c>
      <c r="G83" s="152" t="s">
        <v>267</v>
      </c>
      <c r="H83" s="152">
        <v>12</v>
      </c>
      <c r="I83" s="152">
        <v>9.7</v>
      </c>
      <c r="J83" s="152" t="s">
        <v>30</v>
      </c>
      <c r="K83" s="152">
        <v>1749.009</v>
      </c>
      <c r="L83" s="152" t="s">
        <v>31</v>
      </c>
      <c r="M83" s="152" t="s">
        <v>32</v>
      </c>
      <c r="N83" s="152" t="s">
        <v>33</v>
      </c>
      <c r="O83" s="152" t="s">
        <v>129</v>
      </c>
      <c r="P83" s="152" t="s">
        <v>35</v>
      </c>
      <c r="Q83" s="152" t="s">
        <v>46</v>
      </c>
      <c r="R83" s="147" t="s">
        <v>47</v>
      </c>
      <c r="S83" s="91" t="s">
        <v>31</v>
      </c>
      <c r="T83" s="91"/>
    </row>
    <row r="84" ht="48" customHeight="1" outlineLevel="2" spans="1:20">
      <c r="A84" s="169" t="str">
        <f>VLOOKUP(G84,[2]明细表!$J:$BD,47,0)</f>
        <v>“十四五”项目库结转桥梁</v>
      </c>
      <c r="B84" s="171">
        <v>70</v>
      </c>
      <c r="C84" s="152" t="s">
        <v>245</v>
      </c>
      <c r="D84" s="152" t="s">
        <v>246</v>
      </c>
      <c r="E84" s="152">
        <v>431222</v>
      </c>
      <c r="F84" s="152" t="s">
        <v>268</v>
      </c>
      <c r="G84" s="152" t="s">
        <v>269</v>
      </c>
      <c r="H84" s="152">
        <v>33.2</v>
      </c>
      <c r="I84" s="152">
        <v>9</v>
      </c>
      <c r="J84" s="152" t="s">
        <v>30</v>
      </c>
      <c r="K84" s="152">
        <v>2241.065</v>
      </c>
      <c r="L84" s="152" t="s">
        <v>31</v>
      </c>
      <c r="M84" s="152" t="s">
        <v>44</v>
      </c>
      <c r="N84" s="152" t="s">
        <v>33</v>
      </c>
      <c r="O84" s="152" t="s">
        <v>270</v>
      </c>
      <c r="P84" s="152" t="s">
        <v>35</v>
      </c>
      <c r="Q84" s="152" t="s">
        <v>36</v>
      </c>
      <c r="R84" s="147" t="s">
        <v>47</v>
      </c>
      <c r="S84" s="91" t="s">
        <v>31</v>
      </c>
      <c r="T84" s="91"/>
    </row>
    <row r="85" ht="48" customHeight="1" outlineLevel="2" spans="1:20">
      <c r="A85" s="169" t="str">
        <f>VLOOKUP(G85,[2]明细表!$J:$BD,47,0)</f>
        <v>“十四五”项目库结转桥梁</v>
      </c>
      <c r="B85" s="171">
        <v>71</v>
      </c>
      <c r="C85" s="152" t="s">
        <v>245</v>
      </c>
      <c r="D85" s="152" t="s">
        <v>246</v>
      </c>
      <c r="E85" s="152">
        <v>431222</v>
      </c>
      <c r="F85" s="152" t="s">
        <v>271</v>
      </c>
      <c r="G85" s="152" t="s">
        <v>272</v>
      </c>
      <c r="H85" s="152">
        <v>27.7</v>
      </c>
      <c r="I85" s="152">
        <v>10.8</v>
      </c>
      <c r="J85" s="152" t="s">
        <v>30</v>
      </c>
      <c r="K85" s="152">
        <v>1650.867</v>
      </c>
      <c r="L85" s="152" t="s">
        <v>31</v>
      </c>
      <c r="M85" s="152" t="s">
        <v>44</v>
      </c>
      <c r="N85" s="152" t="s">
        <v>33</v>
      </c>
      <c r="O85" s="152" t="s">
        <v>45</v>
      </c>
      <c r="P85" s="152" t="s">
        <v>35</v>
      </c>
      <c r="Q85" s="152" t="s">
        <v>46</v>
      </c>
      <c r="R85" s="147" t="s">
        <v>47</v>
      </c>
      <c r="S85" s="91" t="s">
        <v>31</v>
      </c>
      <c r="T85" s="91"/>
    </row>
    <row r="86" ht="48" customHeight="1" outlineLevel="2" spans="1:20">
      <c r="A86" s="169" t="str">
        <f>VLOOKUP(G86,[2]明细表!$J:$BD,47,0)</f>
        <v>“十四五”项目库结转桥梁</v>
      </c>
      <c r="B86" s="171">
        <v>72</v>
      </c>
      <c r="C86" s="152" t="s">
        <v>245</v>
      </c>
      <c r="D86" s="152" t="s">
        <v>246</v>
      </c>
      <c r="E86" s="152">
        <v>431222</v>
      </c>
      <c r="F86" s="152" t="s">
        <v>273</v>
      </c>
      <c r="G86" s="152" t="s">
        <v>274</v>
      </c>
      <c r="H86" s="152">
        <v>12</v>
      </c>
      <c r="I86" s="152">
        <v>10</v>
      </c>
      <c r="J86" s="152" t="s">
        <v>30</v>
      </c>
      <c r="K86" s="152">
        <v>1653.111</v>
      </c>
      <c r="L86" s="152" t="s">
        <v>31</v>
      </c>
      <c r="M86" s="152" t="s">
        <v>228</v>
      </c>
      <c r="N86" s="152" t="s">
        <v>33</v>
      </c>
      <c r="O86" s="152" t="s">
        <v>45</v>
      </c>
      <c r="P86" s="152" t="s">
        <v>35</v>
      </c>
      <c r="Q86" s="152" t="s">
        <v>46</v>
      </c>
      <c r="R86" s="147" t="s">
        <v>47</v>
      </c>
      <c r="S86" s="91" t="s">
        <v>31</v>
      </c>
      <c r="T86" s="91"/>
    </row>
    <row r="87" ht="48" customHeight="1" outlineLevel="2" spans="1:20">
      <c r="A87" s="169" t="str">
        <f>VLOOKUP(G87,[2]明细表!$J:$BD,47,0)</f>
        <v>“十四五”项目库结转桥梁</v>
      </c>
      <c r="B87" s="171">
        <v>73</v>
      </c>
      <c r="C87" s="152" t="s">
        <v>245</v>
      </c>
      <c r="D87" s="152" t="s">
        <v>246</v>
      </c>
      <c r="E87" s="152">
        <v>431222</v>
      </c>
      <c r="F87" s="152" t="s">
        <v>275</v>
      </c>
      <c r="G87" s="152" t="s">
        <v>276</v>
      </c>
      <c r="H87" s="152">
        <v>12.1</v>
      </c>
      <c r="I87" s="152">
        <v>12.5</v>
      </c>
      <c r="J87" s="152" t="s">
        <v>30</v>
      </c>
      <c r="K87" s="152">
        <v>1659.579</v>
      </c>
      <c r="L87" s="152" t="s">
        <v>31</v>
      </c>
      <c r="M87" s="152" t="s">
        <v>228</v>
      </c>
      <c r="N87" s="152" t="s">
        <v>33</v>
      </c>
      <c r="O87" s="152" t="s">
        <v>45</v>
      </c>
      <c r="P87" s="152" t="s">
        <v>35</v>
      </c>
      <c r="Q87" s="152" t="s">
        <v>46</v>
      </c>
      <c r="R87" s="147" t="s">
        <v>47</v>
      </c>
      <c r="S87" s="91" t="s">
        <v>31</v>
      </c>
      <c r="T87" s="91"/>
    </row>
    <row r="88" ht="48" customHeight="1" outlineLevel="2" spans="1:20">
      <c r="A88" s="169" t="str">
        <f>VLOOKUP(G88,[2]明细表!$J:$BD,47,0)</f>
        <v>“十四五”项目库结转桥梁</v>
      </c>
      <c r="B88" s="171">
        <v>74</v>
      </c>
      <c r="C88" s="152" t="s">
        <v>245</v>
      </c>
      <c r="D88" s="152" t="s">
        <v>246</v>
      </c>
      <c r="E88" s="152">
        <v>431222</v>
      </c>
      <c r="F88" s="152" t="s">
        <v>277</v>
      </c>
      <c r="G88" s="152" t="s">
        <v>278</v>
      </c>
      <c r="H88" s="152">
        <v>19.16</v>
      </c>
      <c r="I88" s="152">
        <v>10.8</v>
      </c>
      <c r="J88" s="152" t="s">
        <v>30</v>
      </c>
      <c r="K88" s="152">
        <v>1677.94</v>
      </c>
      <c r="L88" s="152" t="s">
        <v>31</v>
      </c>
      <c r="M88" s="152" t="s">
        <v>44</v>
      </c>
      <c r="N88" s="152" t="s">
        <v>33</v>
      </c>
      <c r="O88" s="152" t="s">
        <v>45</v>
      </c>
      <c r="P88" s="152" t="s">
        <v>35</v>
      </c>
      <c r="Q88" s="152" t="s">
        <v>46</v>
      </c>
      <c r="R88" s="147" t="s">
        <v>47</v>
      </c>
      <c r="S88" s="91" t="s">
        <v>31</v>
      </c>
      <c r="T88" s="91"/>
    </row>
    <row r="89" ht="48" customHeight="1" outlineLevel="2" spans="1:20">
      <c r="A89" s="169" t="str">
        <f>VLOOKUP(G89,[2]明细表!$J:$BD,47,0)</f>
        <v>“十四五”项目库结转桥梁</v>
      </c>
      <c r="B89" s="171">
        <v>75</v>
      </c>
      <c r="C89" s="152" t="s">
        <v>245</v>
      </c>
      <c r="D89" s="152" t="s">
        <v>246</v>
      </c>
      <c r="E89" s="152">
        <v>431222</v>
      </c>
      <c r="F89" s="152" t="s">
        <v>279</v>
      </c>
      <c r="G89" s="152" t="s">
        <v>280</v>
      </c>
      <c r="H89" s="152">
        <v>16.3</v>
      </c>
      <c r="I89" s="152">
        <v>9</v>
      </c>
      <c r="J89" s="152" t="s">
        <v>30</v>
      </c>
      <c r="K89" s="152">
        <v>1690.747</v>
      </c>
      <c r="L89" s="152" t="s">
        <v>31</v>
      </c>
      <c r="M89" s="152" t="s">
        <v>44</v>
      </c>
      <c r="N89" s="152" t="s">
        <v>33</v>
      </c>
      <c r="O89" s="152" t="s">
        <v>45</v>
      </c>
      <c r="P89" s="152" t="s">
        <v>35</v>
      </c>
      <c r="Q89" s="152" t="s">
        <v>46</v>
      </c>
      <c r="R89" s="147" t="s">
        <v>47</v>
      </c>
      <c r="S89" s="91" t="s">
        <v>31</v>
      </c>
      <c r="T89" s="91"/>
    </row>
    <row r="90" ht="48" customHeight="1" outlineLevel="2" spans="1:20">
      <c r="A90" s="169" t="str">
        <f>VLOOKUP(G90,[2]明细表!$J:$BD,47,0)</f>
        <v>“十四五”项目库结转桥梁</v>
      </c>
      <c r="B90" s="171">
        <v>76</v>
      </c>
      <c r="C90" s="152" t="s">
        <v>245</v>
      </c>
      <c r="D90" s="152" t="s">
        <v>246</v>
      </c>
      <c r="E90" s="152">
        <v>431222</v>
      </c>
      <c r="F90" s="152" t="s">
        <v>281</v>
      </c>
      <c r="G90" s="152" t="s">
        <v>282</v>
      </c>
      <c r="H90" s="152">
        <v>9.3</v>
      </c>
      <c r="I90" s="152">
        <v>9</v>
      </c>
      <c r="J90" s="152" t="s">
        <v>30</v>
      </c>
      <c r="K90" s="152">
        <v>1697.14</v>
      </c>
      <c r="L90" s="152" t="s">
        <v>31</v>
      </c>
      <c r="M90" s="152" t="s">
        <v>44</v>
      </c>
      <c r="N90" s="152" t="s">
        <v>33</v>
      </c>
      <c r="O90" s="152" t="s">
        <v>45</v>
      </c>
      <c r="P90" s="152" t="s">
        <v>35</v>
      </c>
      <c r="Q90" s="152" t="s">
        <v>36</v>
      </c>
      <c r="R90" s="147" t="s">
        <v>47</v>
      </c>
      <c r="S90" s="91" t="s">
        <v>31</v>
      </c>
      <c r="T90" s="91"/>
    </row>
    <row r="91" ht="48" customHeight="1" outlineLevel="2" spans="1:20">
      <c r="A91" s="169" t="str">
        <f>VLOOKUP(G91,[2]明细表!$J:$BD,47,0)</f>
        <v>“十四五”项目库结转桥梁</v>
      </c>
      <c r="B91" s="171">
        <v>77</v>
      </c>
      <c r="C91" s="152" t="s">
        <v>245</v>
      </c>
      <c r="D91" s="152" t="s">
        <v>246</v>
      </c>
      <c r="E91" s="152">
        <v>431222</v>
      </c>
      <c r="F91" s="152" t="s">
        <v>283</v>
      </c>
      <c r="G91" s="152" t="s">
        <v>284</v>
      </c>
      <c r="H91" s="152">
        <v>16</v>
      </c>
      <c r="I91" s="152">
        <v>9.8</v>
      </c>
      <c r="J91" s="152" t="s">
        <v>30</v>
      </c>
      <c r="K91" s="152">
        <v>1700.781</v>
      </c>
      <c r="L91" s="152" t="s">
        <v>31</v>
      </c>
      <c r="M91" s="152" t="s">
        <v>44</v>
      </c>
      <c r="N91" s="152" t="s">
        <v>33</v>
      </c>
      <c r="O91" s="152" t="s">
        <v>45</v>
      </c>
      <c r="P91" s="152" t="s">
        <v>35</v>
      </c>
      <c r="Q91" s="152" t="s">
        <v>36</v>
      </c>
      <c r="R91" s="147" t="s">
        <v>47</v>
      </c>
      <c r="S91" s="91" t="s">
        <v>31</v>
      </c>
      <c r="T91" s="91"/>
    </row>
    <row r="92" ht="48" customHeight="1" outlineLevel="2" spans="1:20">
      <c r="A92" s="169" t="str">
        <f>VLOOKUP(G92,[2]明细表!$J:$BD,47,0)</f>
        <v>“十四五”项目库结转桥梁</v>
      </c>
      <c r="B92" s="171">
        <v>78</v>
      </c>
      <c r="C92" s="152" t="s">
        <v>245</v>
      </c>
      <c r="D92" s="152" t="s">
        <v>246</v>
      </c>
      <c r="E92" s="152">
        <v>431222</v>
      </c>
      <c r="F92" s="152" t="s">
        <v>285</v>
      </c>
      <c r="G92" s="152" t="s">
        <v>286</v>
      </c>
      <c r="H92" s="152">
        <v>19.3</v>
      </c>
      <c r="I92" s="152">
        <v>8.8</v>
      </c>
      <c r="J92" s="152" t="s">
        <v>30</v>
      </c>
      <c r="K92" s="152">
        <v>1727.258</v>
      </c>
      <c r="L92" s="152" t="s">
        <v>31</v>
      </c>
      <c r="M92" s="152" t="s">
        <v>44</v>
      </c>
      <c r="N92" s="152" t="s">
        <v>33</v>
      </c>
      <c r="O92" s="152" t="s">
        <v>45</v>
      </c>
      <c r="P92" s="152" t="s">
        <v>35</v>
      </c>
      <c r="Q92" s="152" t="s">
        <v>46</v>
      </c>
      <c r="R92" s="147" t="s">
        <v>47</v>
      </c>
      <c r="S92" s="91" t="s">
        <v>31</v>
      </c>
      <c r="T92" s="91"/>
    </row>
    <row r="93" ht="48" customHeight="1" outlineLevel="2" spans="1:20">
      <c r="A93" s="169" t="str">
        <f>VLOOKUP(G93,[2]明细表!$J:$BD,47,0)</f>
        <v>“十四五”项目库结转桥梁</v>
      </c>
      <c r="B93" s="171">
        <v>79</v>
      </c>
      <c r="C93" s="152" t="s">
        <v>245</v>
      </c>
      <c r="D93" s="152" t="s">
        <v>246</v>
      </c>
      <c r="E93" s="152">
        <v>431222</v>
      </c>
      <c r="F93" s="152" t="s">
        <v>287</v>
      </c>
      <c r="G93" s="152" t="s">
        <v>288</v>
      </c>
      <c r="H93" s="152">
        <v>7.5</v>
      </c>
      <c r="I93" s="152">
        <v>8.5</v>
      </c>
      <c r="J93" s="152" t="s">
        <v>30</v>
      </c>
      <c r="K93" s="152">
        <v>1774.447</v>
      </c>
      <c r="L93" s="152" t="s">
        <v>31</v>
      </c>
      <c r="M93" s="152" t="s">
        <v>44</v>
      </c>
      <c r="N93" s="152" t="s">
        <v>33</v>
      </c>
      <c r="O93" s="152" t="s">
        <v>45</v>
      </c>
      <c r="P93" s="152" t="s">
        <v>35</v>
      </c>
      <c r="Q93" s="152" t="s">
        <v>46</v>
      </c>
      <c r="R93" s="147" t="s">
        <v>47</v>
      </c>
      <c r="S93" s="91" t="s">
        <v>31</v>
      </c>
      <c r="T93" s="91"/>
    </row>
    <row r="94" ht="48" customHeight="1" outlineLevel="2" spans="1:20">
      <c r="A94" s="169" t="str">
        <f>VLOOKUP(G94,[2]明细表!$J:$BD,47,0)</f>
        <v>“十四五”项目库结转桥梁</v>
      </c>
      <c r="B94" s="171">
        <v>80</v>
      </c>
      <c r="C94" s="91" t="s">
        <v>245</v>
      </c>
      <c r="D94" s="91" t="s">
        <v>256</v>
      </c>
      <c r="E94" s="91">
        <v>431227</v>
      </c>
      <c r="F94" s="91" t="s">
        <v>289</v>
      </c>
      <c r="G94" s="91" t="s">
        <v>290</v>
      </c>
      <c r="H94" s="152">
        <v>16</v>
      </c>
      <c r="I94" s="152">
        <v>6.85</v>
      </c>
      <c r="J94" s="152" t="s">
        <v>30</v>
      </c>
      <c r="K94" s="91">
        <v>143.483</v>
      </c>
      <c r="L94" s="152" t="s">
        <v>31</v>
      </c>
      <c r="M94" s="152" t="s">
        <v>44</v>
      </c>
      <c r="N94" s="152" t="s">
        <v>33</v>
      </c>
      <c r="O94" s="152" t="s">
        <v>291</v>
      </c>
      <c r="P94" s="152" t="s">
        <v>59</v>
      </c>
      <c r="Q94" s="152" t="s">
        <v>69</v>
      </c>
      <c r="R94" s="147" t="s">
        <v>47</v>
      </c>
      <c r="S94" s="91" t="s">
        <v>31</v>
      </c>
      <c r="T94" s="91"/>
    </row>
    <row r="95" ht="48" customHeight="1" outlineLevel="2" spans="1:20">
      <c r="A95" s="169" t="str">
        <f>VLOOKUP(G95,[2]明细表!$J:$BD,47,0)</f>
        <v>“十四五”项目库结转桥梁</v>
      </c>
      <c r="B95" s="171">
        <v>81</v>
      </c>
      <c r="C95" s="91" t="s">
        <v>245</v>
      </c>
      <c r="D95" s="91" t="s">
        <v>256</v>
      </c>
      <c r="E95" s="91">
        <v>431227</v>
      </c>
      <c r="F95" s="91" t="s">
        <v>292</v>
      </c>
      <c r="G95" s="91" t="s">
        <v>293</v>
      </c>
      <c r="H95" s="152">
        <v>8</v>
      </c>
      <c r="I95" s="152">
        <v>5.56</v>
      </c>
      <c r="J95" s="152" t="s">
        <v>30</v>
      </c>
      <c r="K95" s="91">
        <v>136.711</v>
      </c>
      <c r="L95" s="152" t="s">
        <v>31</v>
      </c>
      <c r="M95" s="152" t="s">
        <v>32</v>
      </c>
      <c r="N95" s="152" t="s">
        <v>33</v>
      </c>
      <c r="O95" s="152" t="s">
        <v>291</v>
      </c>
      <c r="P95" s="152" t="s">
        <v>59</v>
      </c>
      <c r="Q95" s="152" t="s">
        <v>69</v>
      </c>
      <c r="R95" s="147" t="s">
        <v>47</v>
      </c>
      <c r="S95" s="91" t="s">
        <v>31</v>
      </c>
      <c r="T95" s="91"/>
    </row>
    <row r="96" ht="48" customHeight="1" outlineLevel="2" spans="1:20">
      <c r="A96" s="169" t="str">
        <f>VLOOKUP(G96,[2]明细表!$J:$BD,47,0)</f>
        <v>“十四五”项目库结转桥梁</v>
      </c>
      <c r="B96" s="171">
        <v>82</v>
      </c>
      <c r="C96" s="91" t="s">
        <v>245</v>
      </c>
      <c r="D96" s="91" t="s">
        <v>256</v>
      </c>
      <c r="E96" s="91">
        <v>431227</v>
      </c>
      <c r="F96" s="91" t="s">
        <v>294</v>
      </c>
      <c r="G96" s="91" t="s">
        <v>295</v>
      </c>
      <c r="H96" s="152">
        <v>6.8</v>
      </c>
      <c r="I96" s="152">
        <v>4.52</v>
      </c>
      <c r="J96" s="152" t="s">
        <v>30</v>
      </c>
      <c r="K96" s="91">
        <v>135.81</v>
      </c>
      <c r="L96" s="152" t="s">
        <v>43</v>
      </c>
      <c r="M96" s="152" t="s">
        <v>44</v>
      </c>
      <c r="N96" s="152" t="s">
        <v>33</v>
      </c>
      <c r="O96" s="152" t="s">
        <v>291</v>
      </c>
      <c r="P96" s="152" t="s">
        <v>59</v>
      </c>
      <c r="Q96" s="152" t="s">
        <v>69</v>
      </c>
      <c r="R96" s="147" t="s">
        <v>47</v>
      </c>
      <c r="S96" s="91" t="s">
        <v>43</v>
      </c>
      <c r="T96" s="91"/>
    </row>
    <row r="97" ht="48" customHeight="1" outlineLevel="2" spans="1:20">
      <c r="A97" s="169" t="str">
        <f>VLOOKUP(G97,[2]明细表!$J:$BD,47,0)</f>
        <v>“十四五”项目库结转桥梁</v>
      </c>
      <c r="B97" s="171">
        <v>83</v>
      </c>
      <c r="C97" s="91" t="s">
        <v>245</v>
      </c>
      <c r="D97" s="91" t="s">
        <v>256</v>
      </c>
      <c r="E97" s="91">
        <v>431227</v>
      </c>
      <c r="F97" s="91" t="s">
        <v>296</v>
      </c>
      <c r="G97" s="91" t="s">
        <v>297</v>
      </c>
      <c r="H97" s="152">
        <v>6.5</v>
      </c>
      <c r="I97" s="152">
        <v>4.89</v>
      </c>
      <c r="J97" s="152" t="s">
        <v>30</v>
      </c>
      <c r="K97" s="91">
        <v>128.964</v>
      </c>
      <c r="L97" s="152" t="s">
        <v>31</v>
      </c>
      <c r="M97" s="152" t="s">
        <v>32</v>
      </c>
      <c r="N97" s="152" t="s">
        <v>33</v>
      </c>
      <c r="O97" s="152" t="s">
        <v>291</v>
      </c>
      <c r="P97" s="152" t="s">
        <v>59</v>
      </c>
      <c r="Q97" s="152" t="s">
        <v>69</v>
      </c>
      <c r="R97" s="147" t="s">
        <v>47</v>
      </c>
      <c r="S97" s="91" t="s">
        <v>31</v>
      </c>
      <c r="T97" s="91"/>
    </row>
    <row r="98" ht="48" customHeight="1" outlineLevel="2" spans="1:20">
      <c r="A98" s="169" t="str">
        <f>VLOOKUP(G98,[2]明细表!$J:$BD,47,0)</f>
        <v>“十四五”项目库结转桥梁</v>
      </c>
      <c r="B98" s="171">
        <v>84</v>
      </c>
      <c r="C98" s="91" t="s">
        <v>245</v>
      </c>
      <c r="D98" s="91" t="s">
        <v>256</v>
      </c>
      <c r="E98" s="91">
        <v>431227</v>
      </c>
      <c r="F98" s="91" t="s">
        <v>298</v>
      </c>
      <c r="G98" s="91" t="s">
        <v>299</v>
      </c>
      <c r="H98" s="152">
        <v>18.5</v>
      </c>
      <c r="I98" s="152">
        <v>5.1</v>
      </c>
      <c r="J98" s="152" t="s">
        <v>30</v>
      </c>
      <c r="K98" s="91">
        <v>128.236</v>
      </c>
      <c r="L98" s="152" t="s">
        <v>31</v>
      </c>
      <c r="M98" s="152" t="s">
        <v>32</v>
      </c>
      <c r="N98" s="152" t="s">
        <v>33</v>
      </c>
      <c r="O98" s="152" t="s">
        <v>291</v>
      </c>
      <c r="P98" s="152" t="s">
        <v>59</v>
      </c>
      <c r="Q98" s="152" t="s">
        <v>69</v>
      </c>
      <c r="R98" s="147" t="s">
        <v>47</v>
      </c>
      <c r="S98" s="91" t="s">
        <v>31</v>
      </c>
      <c r="T98" s="91"/>
    </row>
    <row r="99" ht="48" customHeight="1" outlineLevel="2" spans="1:20">
      <c r="A99" s="169" t="str">
        <f>VLOOKUP(G99,[2]明细表!$J:$BD,47,0)</f>
        <v>“十四五”项目库结转桥梁</v>
      </c>
      <c r="B99" s="171">
        <v>85</v>
      </c>
      <c r="C99" s="91" t="s">
        <v>245</v>
      </c>
      <c r="D99" s="91" t="s">
        <v>256</v>
      </c>
      <c r="E99" s="91">
        <v>431227</v>
      </c>
      <c r="F99" s="91" t="s">
        <v>300</v>
      </c>
      <c r="G99" s="91" t="s">
        <v>301</v>
      </c>
      <c r="H99" s="152">
        <v>19</v>
      </c>
      <c r="I99" s="152">
        <v>7.6</v>
      </c>
      <c r="J99" s="152" t="s">
        <v>30</v>
      </c>
      <c r="K99" s="91">
        <v>125.602</v>
      </c>
      <c r="L99" s="152" t="s">
        <v>31</v>
      </c>
      <c r="M99" s="152" t="s">
        <v>44</v>
      </c>
      <c r="N99" s="152" t="s">
        <v>33</v>
      </c>
      <c r="O99" s="152" t="s">
        <v>291</v>
      </c>
      <c r="P99" s="152" t="s">
        <v>59</v>
      </c>
      <c r="Q99" s="152" t="s">
        <v>69</v>
      </c>
      <c r="R99" s="147" t="s">
        <v>47</v>
      </c>
      <c r="S99" s="91" t="s">
        <v>31</v>
      </c>
      <c r="T99" s="91"/>
    </row>
    <row r="100" ht="48" customHeight="1" outlineLevel="2" spans="1:20">
      <c r="A100" s="169" t="str">
        <f>VLOOKUP(G100,[2]明细表!$J:$BD,47,0)</f>
        <v>“十四五”项目库结转桥梁</v>
      </c>
      <c r="B100" s="171">
        <v>86</v>
      </c>
      <c r="C100" s="91" t="s">
        <v>245</v>
      </c>
      <c r="D100" s="91" t="s">
        <v>302</v>
      </c>
      <c r="E100" s="91">
        <v>431230</v>
      </c>
      <c r="F100" s="91" t="s">
        <v>303</v>
      </c>
      <c r="G100" s="91" t="s">
        <v>304</v>
      </c>
      <c r="H100" s="152">
        <v>23</v>
      </c>
      <c r="I100" s="152">
        <v>6.2</v>
      </c>
      <c r="J100" s="152" t="s">
        <v>30</v>
      </c>
      <c r="K100" s="91">
        <v>314.838</v>
      </c>
      <c r="L100" s="152" t="s">
        <v>31</v>
      </c>
      <c r="M100" s="152" t="s">
        <v>149</v>
      </c>
      <c r="N100" s="152" t="s">
        <v>33</v>
      </c>
      <c r="O100" s="152" t="s">
        <v>305</v>
      </c>
      <c r="P100" s="152" t="s">
        <v>59</v>
      </c>
      <c r="Q100" s="152" t="s">
        <v>69</v>
      </c>
      <c r="R100" s="147" t="s">
        <v>47</v>
      </c>
      <c r="S100" s="91" t="s">
        <v>43</v>
      </c>
      <c r="T100" s="91"/>
    </row>
    <row r="101" ht="48" customHeight="1" outlineLevel="2" spans="1:20">
      <c r="A101" s="169" t="str">
        <f>VLOOKUP(G101,[2]明细表!$J:$BD,47,0)</f>
        <v>“十四五”项目库结转桥梁</v>
      </c>
      <c r="B101" s="171">
        <v>87</v>
      </c>
      <c r="C101" s="91" t="s">
        <v>245</v>
      </c>
      <c r="D101" s="91" t="s">
        <v>302</v>
      </c>
      <c r="E101" s="91">
        <v>431230</v>
      </c>
      <c r="F101" s="91" t="s">
        <v>306</v>
      </c>
      <c r="G101" s="91" t="s">
        <v>307</v>
      </c>
      <c r="H101" s="152">
        <v>31.8</v>
      </c>
      <c r="I101" s="152">
        <v>6.4</v>
      </c>
      <c r="J101" s="152" t="s">
        <v>30</v>
      </c>
      <c r="K101" s="91">
        <v>301.573</v>
      </c>
      <c r="L101" s="152" t="s">
        <v>31</v>
      </c>
      <c r="M101" s="152" t="s">
        <v>149</v>
      </c>
      <c r="N101" s="152" t="s">
        <v>33</v>
      </c>
      <c r="O101" s="152" t="s">
        <v>305</v>
      </c>
      <c r="P101" s="152" t="s">
        <v>59</v>
      </c>
      <c r="Q101" s="152" t="s">
        <v>69</v>
      </c>
      <c r="R101" s="147" t="s">
        <v>47</v>
      </c>
      <c r="S101" s="91" t="s">
        <v>43</v>
      </c>
      <c r="T101" s="91"/>
    </row>
    <row r="102" ht="48" customHeight="1" outlineLevel="2" spans="1:20">
      <c r="A102" s="169" t="str">
        <f>VLOOKUP(G102,[2]明细表!$J:$BD,47,0)</f>
        <v>“十四五”项目库结转桥梁</v>
      </c>
      <c r="B102" s="171">
        <v>88</v>
      </c>
      <c r="C102" s="91" t="s">
        <v>245</v>
      </c>
      <c r="D102" s="91" t="s">
        <v>246</v>
      </c>
      <c r="E102" s="91">
        <v>431222</v>
      </c>
      <c r="F102" s="91" t="s">
        <v>308</v>
      </c>
      <c r="G102" s="91" t="s">
        <v>309</v>
      </c>
      <c r="H102" s="152">
        <v>48</v>
      </c>
      <c r="I102" s="152">
        <v>9.8</v>
      </c>
      <c r="J102" s="152" t="s">
        <v>54</v>
      </c>
      <c r="K102" s="91">
        <v>57.761</v>
      </c>
      <c r="L102" s="152" t="s">
        <v>31</v>
      </c>
      <c r="M102" s="152" t="s">
        <v>44</v>
      </c>
      <c r="N102" s="152" t="s">
        <v>33</v>
      </c>
      <c r="O102" s="152" t="s">
        <v>310</v>
      </c>
      <c r="P102" s="152" t="s">
        <v>59</v>
      </c>
      <c r="Q102" s="152" t="s">
        <v>36</v>
      </c>
      <c r="R102" s="147" t="s">
        <v>47</v>
      </c>
      <c r="S102" s="91" t="s">
        <v>43</v>
      </c>
      <c r="T102" s="91"/>
    </row>
    <row r="103" ht="48" customHeight="1" outlineLevel="2" spans="1:20">
      <c r="A103" s="169" t="str">
        <f>VLOOKUP(G103,[2]明细表!$J:$BD,47,0)</f>
        <v>“十四五”项目库结转桥梁</v>
      </c>
      <c r="B103" s="171">
        <v>89</v>
      </c>
      <c r="C103" s="91" t="s">
        <v>245</v>
      </c>
      <c r="D103" s="91" t="s">
        <v>246</v>
      </c>
      <c r="E103" s="91">
        <v>431222</v>
      </c>
      <c r="F103" s="91" t="s">
        <v>311</v>
      </c>
      <c r="G103" s="91" t="s">
        <v>312</v>
      </c>
      <c r="H103" s="152">
        <v>49</v>
      </c>
      <c r="I103" s="152">
        <v>8.7</v>
      </c>
      <c r="J103" s="152" t="s">
        <v>54</v>
      </c>
      <c r="K103" s="91">
        <v>55.124</v>
      </c>
      <c r="L103" s="152" t="s">
        <v>31</v>
      </c>
      <c r="M103" s="152" t="s">
        <v>44</v>
      </c>
      <c r="N103" s="152" t="s">
        <v>33</v>
      </c>
      <c r="O103" s="152" t="s">
        <v>310</v>
      </c>
      <c r="P103" s="152" t="s">
        <v>59</v>
      </c>
      <c r="Q103" s="152" t="s">
        <v>36</v>
      </c>
      <c r="R103" s="147" t="s">
        <v>47</v>
      </c>
      <c r="S103" s="91" t="s">
        <v>31</v>
      </c>
      <c r="T103" s="91"/>
    </row>
    <row r="104" ht="48" customHeight="1" outlineLevel="2" spans="1:20">
      <c r="A104" s="169" t="str">
        <f>VLOOKUP(G104,[2]明细表!$J:$BD,47,0)</f>
        <v>“十四五”项目库结转桥梁</v>
      </c>
      <c r="B104" s="171">
        <v>90</v>
      </c>
      <c r="C104" s="91" t="s">
        <v>245</v>
      </c>
      <c r="D104" s="91" t="s">
        <v>246</v>
      </c>
      <c r="E104" s="91">
        <v>431222</v>
      </c>
      <c r="F104" s="91" t="s">
        <v>313</v>
      </c>
      <c r="G104" s="91" t="s">
        <v>314</v>
      </c>
      <c r="H104" s="152">
        <v>7.8</v>
      </c>
      <c r="I104" s="152">
        <v>8.5</v>
      </c>
      <c r="J104" s="152" t="s">
        <v>30</v>
      </c>
      <c r="K104" s="91">
        <v>221.878</v>
      </c>
      <c r="L104" s="152" t="s">
        <v>31</v>
      </c>
      <c r="M104" s="152" t="s">
        <v>44</v>
      </c>
      <c r="N104" s="152" t="s">
        <v>33</v>
      </c>
      <c r="O104" s="152" t="s">
        <v>315</v>
      </c>
      <c r="P104" s="152" t="s">
        <v>59</v>
      </c>
      <c r="Q104" s="152" t="s">
        <v>69</v>
      </c>
      <c r="R104" s="147" t="s">
        <v>47</v>
      </c>
      <c r="S104" s="91" t="s">
        <v>106</v>
      </c>
      <c r="T104" s="91"/>
    </row>
    <row r="105" ht="48" customHeight="1" outlineLevel="2" spans="1:20">
      <c r="A105" s="169" t="s">
        <v>25</v>
      </c>
      <c r="B105" s="171">
        <v>91</v>
      </c>
      <c r="C105" s="91" t="s">
        <v>245</v>
      </c>
      <c r="D105" s="91" t="s">
        <v>246</v>
      </c>
      <c r="E105" s="91">
        <v>431222</v>
      </c>
      <c r="F105" s="91" t="s">
        <v>316</v>
      </c>
      <c r="G105" s="91" t="s">
        <v>317</v>
      </c>
      <c r="H105" s="152">
        <v>28</v>
      </c>
      <c r="I105" s="152">
        <v>7.8</v>
      </c>
      <c r="J105" s="152" t="s">
        <v>30</v>
      </c>
      <c r="K105" s="91">
        <v>164.226</v>
      </c>
      <c r="L105" s="152" t="s">
        <v>43</v>
      </c>
      <c r="M105" s="152" t="s">
        <v>44</v>
      </c>
      <c r="N105" s="152" t="s">
        <v>33</v>
      </c>
      <c r="O105" s="152" t="s">
        <v>310</v>
      </c>
      <c r="P105" s="152" t="s">
        <v>59</v>
      </c>
      <c r="Q105" s="152" t="s">
        <v>69</v>
      </c>
      <c r="R105" s="147" t="s">
        <v>47</v>
      </c>
      <c r="S105" s="91" t="s">
        <v>86</v>
      </c>
      <c r="T105" s="91"/>
    </row>
    <row r="106" ht="48" customHeight="1" outlineLevel="1" spans="1:20">
      <c r="A106" s="169"/>
      <c r="B106" s="171"/>
      <c r="C106" s="163" t="s">
        <v>318</v>
      </c>
      <c r="D106" s="163"/>
      <c r="E106" s="152"/>
      <c r="F106" s="163">
        <f>SUBTOTAL(3,F107)</f>
        <v>1</v>
      </c>
      <c r="G106" s="152"/>
      <c r="H106" s="152"/>
      <c r="I106" s="152"/>
      <c r="J106" s="152"/>
      <c r="K106" s="152"/>
      <c r="L106" s="152"/>
      <c r="M106" s="152"/>
      <c r="N106" s="152"/>
      <c r="O106" s="152"/>
      <c r="P106" s="152"/>
      <c r="Q106" s="152"/>
      <c r="R106" s="147"/>
      <c r="S106" s="91"/>
      <c r="T106" s="91"/>
    </row>
    <row r="107" ht="48" customHeight="1" outlineLevel="2" spans="1:20">
      <c r="A107" s="169" t="s">
        <v>25</v>
      </c>
      <c r="B107" s="171">
        <v>92</v>
      </c>
      <c r="C107" s="152" t="s">
        <v>319</v>
      </c>
      <c r="D107" s="152" t="s">
        <v>320</v>
      </c>
      <c r="E107" s="152">
        <v>431382</v>
      </c>
      <c r="F107" s="152" t="s">
        <v>321</v>
      </c>
      <c r="G107" s="152" t="s">
        <v>322</v>
      </c>
      <c r="H107" s="152">
        <v>13</v>
      </c>
      <c r="I107" s="152">
        <v>7</v>
      </c>
      <c r="J107" s="152" t="s">
        <v>30</v>
      </c>
      <c r="K107" s="152">
        <v>64.486</v>
      </c>
      <c r="L107" s="152" t="s">
        <v>86</v>
      </c>
      <c r="M107" s="152" t="s">
        <v>32</v>
      </c>
      <c r="N107" s="152" t="s">
        <v>33</v>
      </c>
      <c r="O107" s="152" t="s">
        <v>323</v>
      </c>
      <c r="P107" s="152" t="s">
        <v>59</v>
      </c>
      <c r="Q107" s="152" t="s">
        <v>69</v>
      </c>
      <c r="R107" s="147" t="s">
        <v>37</v>
      </c>
      <c r="S107" s="91" t="s">
        <v>86</v>
      </c>
      <c r="T107" s="91"/>
    </row>
    <row r="108" ht="48" customHeight="1" outlineLevel="1" spans="1:20">
      <c r="A108" s="169"/>
      <c r="B108" s="171"/>
      <c r="C108" s="151" t="s">
        <v>324</v>
      </c>
      <c r="D108" s="163"/>
      <c r="E108" s="152"/>
      <c r="F108" s="163">
        <f>SUBTOTAL(3,F109:F112)</f>
        <v>4</v>
      </c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47"/>
      <c r="S108" s="91"/>
      <c r="T108" s="91"/>
    </row>
    <row r="109" ht="48" customHeight="1" outlineLevel="2" spans="1:20">
      <c r="A109" s="169" t="s">
        <v>25</v>
      </c>
      <c r="B109" s="171">
        <v>93</v>
      </c>
      <c r="C109" s="114" t="s">
        <v>325</v>
      </c>
      <c r="D109" s="152" t="s">
        <v>326</v>
      </c>
      <c r="E109" s="152">
        <v>433125</v>
      </c>
      <c r="F109" s="152" t="s">
        <v>327</v>
      </c>
      <c r="G109" s="152" t="s">
        <v>328</v>
      </c>
      <c r="H109" s="152">
        <v>15</v>
      </c>
      <c r="I109" s="152">
        <v>7.8</v>
      </c>
      <c r="J109" s="152" t="s">
        <v>30</v>
      </c>
      <c r="K109" s="152">
        <v>2621.548</v>
      </c>
      <c r="L109" s="152" t="s">
        <v>43</v>
      </c>
      <c r="M109" s="152" t="s">
        <v>50</v>
      </c>
      <c r="N109" s="152" t="s">
        <v>33</v>
      </c>
      <c r="O109" s="152" t="s">
        <v>252</v>
      </c>
      <c r="P109" s="152" t="s">
        <v>35</v>
      </c>
      <c r="Q109" s="152" t="s">
        <v>46</v>
      </c>
      <c r="R109" s="147" t="s">
        <v>47</v>
      </c>
      <c r="S109" s="91" t="s">
        <v>86</v>
      </c>
      <c r="T109" s="91"/>
    </row>
    <row r="110" ht="48" customHeight="1" outlineLevel="2" spans="1:20">
      <c r="A110" s="169" t="s">
        <v>25</v>
      </c>
      <c r="B110" s="171">
        <v>94</v>
      </c>
      <c r="C110" s="114" t="s">
        <v>325</v>
      </c>
      <c r="D110" s="152" t="s">
        <v>329</v>
      </c>
      <c r="E110" s="152">
        <v>433126</v>
      </c>
      <c r="F110" s="152" t="s">
        <v>330</v>
      </c>
      <c r="G110" s="152" t="s">
        <v>331</v>
      </c>
      <c r="H110" s="152">
        <v>150</v>
      </c>
      <c r="I110" s="152">
        <v>8.5</v>
      </c>
      <c r="J110" s="152" t="s">
        <v>63</v>
      </c>
      <c r="K110" s="152">
        <v>95.135</v>
      </c>
      <c r="L110" s="152" t="s">
        <v>31</v>
      </c>
      <c r="M110" s="152" t="s">
        <v>44</v>
      </c>
      <c r="N110" s="152" t="s">
        <v>33</v>
      </c>
      <c r="O110" s="152" t="s">
        <v>332</v>
      </c>
      <c r="P110" s="152" t="s">
        <v>35</v>
      </c>
      <c r="Q110" s="152" t="s">
        <v>46</v>
      </c>
      <c r="R110" s="147" t="s">
        <v>47</v>
      </c>
      <c r="S110" s="91" t="s">
        <v>43</v>
      </c>
      <c r="T110" s="91"/>
    </row>
    <row r="111" ht="48" customHeight="1" outlineLevel="2" spans="1:20">
      <c r="A111" s="169" t="str">
        <f>VLOOKUP(G111,[2]明细表!$J:$BD,47,0)</f>
        <v>“十四五”项目库结转桥梁</v>
      </c>
      <c r="B111" s="171">
        <v>95</v>
      </c>
      <c r="C111" s="91" t="s">
        <v>325</v>
      </c>
      <c r="D111" s="91" t="s">
        <v>333</v>
      </c>
      <c r="E111" s="91">
        <v>433127</v>
      </c>
      <c r="F111" s="91" t="s">
        <v>334</v>
      </c>
      <c r="G111" s="91" t="s">
        <v>335</v>
      </c>
      <c r="H111" s="152">
        <v>365</v>
      </c>
      <c r="I111" s="152">
        <v>7.6</v>
      </c>
      <c r="J111" s="152" t="s">
        <v>63</v>
      </c>
      <c r="K111" s="91">
        <v>223.222</v>
      </c>
      <c r="L111" s="152" t="s">
        <v>43</v>
      </c>
      <c r="M111" s="152" t="s">
        <v>149</v>
      </c>
      <c r="N111" s="152" t="s">
        <v>336</v>
      </c>
      <c r="O111" s="152" t="s">
        <v>337</v>
      </c>
      <c r="P111" s="152" t="s">
        <v>59</v>
      </c>
      <c r="Q111" s="152" t="s">
        <v>69</v>
      </c>
      <c r="R111" s="147" t="s">
        <v>47</v>
      </c>
      <c r="S111" s="91" t="s">
        <v>43</v>
      </c>
      <c r="T111" s="91"/>
    </row>
    <row r="112" ht="48" customHeight="1" outlineLevel="2" spans="1:20">
      <c r="A112" s="169" t="str">
        <f>VLOOKUP(G112,[2]明细表!$J:$BD,47,0)</f>
        <v>“十四五”项目库结转桥梁</v>
      </c>
      <c r="B112" s="171">
        <v>96</v>
      </c>
      <c r="C112" s="91" t="s">
        <v>325</v>
      </c>
      <c r="D112" s="91" t="s">
        <v>338</v>
      </c>
      <c r="E112" s="91">
        <v>433130</v>
      </c>
      <c r="F112" s="91" t="s">
        <v>339</v>
      </c>
      <c r="G112" s="91" t="s">
        <v>340</v>
      </c>
      <c r="H112" s="152">
        <v>88</v>
      </c>
      <c r="I112" s="152">
        <v>9</v>
      </c>
      <c r="J112" s="152" t="s">
        <v>63</v>
      </c>
      <c r="K112" s="91">
        <v>62.98</v>
      </c>
      <c r="L112" s="152" t="s">
        <v>31</v>
      </c>
      <c r="M112" s="152" t="s">
        <v>149</v>
      </c>
      <c r="N112" s="152" t="s">
        <v>33</v>
      </c>
      <c r="O112" s="152" t="s">
        <v>341</v>
      </c>
      <c r="P112" s="152" t="s">
        <v>59</v>
      </c>
      <c r="Q112" s="152" t="s">
        <v>46</v>
      </c>
      <c r="R112" s="147" t="s">
        <v>47</v>
      </c>
      <c r="S112" s="91" t="s">
        <v>43</v>
      </c>
      <c r="T112" s="91"/>
    </row>
  </sheetData>
  <mergeCells count="20">
    <mergeCell ref="B1:C1"/>
    <mergeCell ref="B2:T2"/>
    <mergeCell ref="O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S3:S4"/>
    <mergeCell ref="T3:T4"/>
  </mergeCells>
  <pageMargins left="0.432638888888889" right="0.354166666666667" top="0.472222222222222" bottom="0.550694444444444" header="0.354166666666667" footer="0.275"/>
  <pageSetup paperSize="9" scale="71" fitToHeight="0" orientation="landscape"/>
  <headerFooter alignWithMargins="0">
    <oddFooter>&amp;C&amp;"宋体"&amp;15第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workbookViewId="0">
      <selection activeCell="A1" sqref="A1:B1"/>
    </sheetView>
  </sheetViews>
  <sheetFormatPr defaultColWidth="8.88333333333333" defaultRowHeight="15" outlineLevelRow="5"/>
  <cols>
    <col min="1" max="3" width="9.775" style="38" customWidth="1"/>
    <col min="4" max="4" width="9.775" style="38" hidden="1" customWidth="1"/>
    <col min="5" max="5" width="9.775" style="38" customWidth="1"/>
    <col min="6" max="6" width="11.2166666666667" style="38" customWidth="1"/>
    <col min="7" max="15" width="9.775" style="38" customWidth="1"/>
    <col min="16" max="16" width="13.4416666666667" style="38" customWidth="1"/>
    <col min="17" max="40" width="20" style="38"/>
    <col min="41" max="16384" width="8.88333333333333" style="38"/>
  </cols>
  <sheetData>
    <row r="1" ht="18" customHeight="1" spans="1:2">
      <c r="A1" s="4" t="s">
        <v>342</v>
      </c>
      <c r="B1" s="4"/>
    </row>
    <row r="2" ht="42" customHeight="1" spans="1:16">
      <c r="A2" s="157" t="s">
        <v>343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ht="30" customHeight="1" spans="1:16">
      <c r="A3" s="159" t="s">
        <v>3</v>
      </c>
      <c r="B3" s="159" t="s">
        <v>4</v>
      </c>
      <c r="C3" s="159" t="s">
        <v>5</v>
      </c>
      <c r="D3" s="160" t="s">
        <v>344</v>
      </c>
      <c r="E3" s="161"/>
      <c r="F3" s="161"/>
      <c r="G3" s="161"/>
      <c r="H3" s="161"/>
      <c r="I3" s="161"/>
      <c r="J3" s="161"/>
      <c r="K3" s="161"/>
      <c r="L3" s="161"/>
      <c r="M3" s="164"/>
      <c r="N3" s="159" t="s">
        <v>17</v>
      </c>
      <c r="O3" s="159" t="s">
        <v>345</v>
      </c>
      <c r="P3" s="159" t="s">
        <v>19</v>
      </c>
    </row>
    <row r="4" ht="57" customHeight="1" spans="1:16">
      <c r="A4" s="162"/>
      <c r="B4" s="162"/>
      <c r="C4" s="162"/>
      <c r="D4" s="163" t="s">
        <v>6</v>
      </c>
      <c r="E4" s="163" t="s">
        <v>346</v>
      </c>
      <c r="F4" s="163" t="s">
        <v>347</v>
      </c>
      <c r="G4" s="163" t="s">
        <v>348</v>
      </c>
      <c r="H4" s="163" t="s">
        <v>349</v>
      </c>
      <c r="I4" s="163" t="s">
        <v>350</v>
      </c>
      <c r="J4" s="163" t="s">
        <v>351</v>
      </c>
      <c r="K4" s="163" t="s">
        <v>352</v>
      </c>
      <c r="L4" s="163" t="s">
        <v>353</v>
      </c>
      <c r="M4" s="163" t="s">
        <v>354</v>
      </c>
      <c r="N4" s="162"/>
      <c r="O4" s="162"/>
      <c r="P4" s="162"/>
    </row>
    <row r="5" ht="57" customHeight="1" spans="1:16">
      <c r="A5" s="152">
        <v>1</v>
      </c>
      <c r="B5" s="152" t="s">
        <v>245</v>
      </c>
      <c r="C5" s="152" t="s">
        <v>355</v>
      </c>
      <c r="D5" s="152">
        <v>431224</v>
      </c>
      <c r="E5" s="152" t="s">
        <v>356</v>
      </c>
      <c r="F5" s="152" t="s">
        <v>357</v>
      </c>
      <c r="G5" s="152">
        <v>10.453</v>
      </c>
      <c r="H5" s="152">
        <v>115</v>
      </c>
      <c r="I5" s="165" t="s">
        <v>358</v>
      </c>
      <c r="J5" s="152" t="s">
        <v>359</v>
      </c>
      <c r="K5" s="152" t="s">
        <v>31</v>
      </c>
      <c r="L5" s="152" t="s">
        <v>360</v>
      </c>
      <c r="M5" s="152" t="s">
        <v>69</v>
      </c>
      <c r="N5" s="152" t="s">
        <v>47</v>
      </c>
      <c r="O5" s="152" t="s">
        <v>86</v>
      </c>
      <c r="P5" s="166"/>
    </row>
    <row r="6" ht="30" customHeight="1"/>
  </sheetData>
  <sheetProtection formatCells="0" formatColumns="0" formatRows="0" insertRows="0" insertColumns="0" insertHyperlinks="0" deleteColumns="0" deleteRows="0" sort="0" autoFilter="0" pivotTables="0"/>
  <mergeCells count="9">
    <mergeCell ref="A1:B1"/>
    <mergeCell ref="A2:P2"/>
    <mergeCell ref="D3:M3"/>
    <mergeCell ref="A3:A4"/>
    <mergeCell ref="B3:B4"/>
    <mergeCell ref="C3:C4"/>
    <mergeCell ref="N3:N4"/>
    <mergeCell ref="O3:O4"/>
    <mergeCell ref="P3:P4"/>
  </mergeCells>
  <pageMargins left="0.700694444444445" right="0.700694444444445" top="0.984027777777778" bottom="0.751388888888889" header="0.298611111111111" footer="0.511805555555556"/>
  <pageSetup paperSize="9" scale="88" fitToHeight="0" orientation="landscape"/>
  <headerFooter alignWithMargins="0" scaleWithDoc="0">
    <oddFooter>&amp;C&amp;13第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O16"/>
  <sheetViews>
    <sheetView topLeftCell="A2" workbookViewId="0">
      <selection activeCell="A1" sqref="A1"/>
    </sheetView>
  </sheetViews>
  <sheetFormatPr defaultColWidth="10" defaultRowHeight="14.25"/>
  <cols>
    <col min="1" max="1" width="6" style="85" customWidth="1"/>
    <col min="2" max="4" width="10" style="85"/>
    <col min="5" max="5" width="8.775" style="85" customWidth="1"/>
    <col min="6" max="6" width="13" style="85" customWidth="1"/>
    <col min="7" max="7" width="12.775" style="85" customWidth="1"/>
    <col min="8" max="9" width="10" style="85"/>
    <col min="10" max="10" width="11.5583333333333" style="85"/>
    <col min="11" max="12" width="10.4416666666667" style="85"/>
    <col min="13" max="13" width="10" style="85"/>
    <col min="14" max="14" width="17.6666666666667" style="85" customWidth="1"/>
    <col min="15" max="16381" width="10" style="85"/>
  </cols>
  <sheetData>
    <row r="1" spans="1:1">
      <c r="A1" s="4" t="s">
        <v>361</v>
      </c>
    </row>
    <row r="2" ht="34.05" customHeight="1" spans="1:15">
      <c r="A2" s="146" t="s">
        <v>362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</row>
    <row r="3" ht="37.05" customHeight="1" spans="1:15">
      <c r="A3" s="118" t="s">
        <v>3</v>
      </c>
      <c r="B3" s="118" t="s">
        <v>4</v>
      </c>
      <c r="C3" s="136" t="s">
        <v>363</v>
      </c>
      <c r="D3" s="137"/>
      <c r="E3" s="138" t="s">
        <v>364</v>
      </c>
      <c r="F3" s="121"/>
      <c r="G3" s="121"/>
      <c r="H3" s="121"/>
      <c r="I3" s="121"/>
      <c r="J3" s="121"/>
      <c r="K3" s="153" t="s">
        <v>365</v>
      </c>
      <c r="L3" s="153" t="s">
        <v>366</v>
      </c>
      <c r="M3" s="118" t="s">
        <v>367</v>
      </c>
      <c r="N3" s="118" t="s">
        <v>368</v>
      </c>
      <c r="O3" s="154" t="s">
        <v>19</v>
      </c>
    </row>
    <row r="4" ht="37.05" customHeight="1" spans="1:15">
      <c r="A4" s="121"/>
      <c r="B4" s="121"/>
      <c r="C4" s="89" t="s">
        <v>369</v>
      </c>
      <c r="D4" s="89" t="s">
        <v>370</v>
      </c>
      <c r="E4" s="138" t="s">
        <v>371</v>
      </c>
      <c r="F4" s="118" t="s">
        <v>372</v>
      </c>
      <c r="G4" s="118" t="s">
        <v>373</v>
      </c>
      <c r="H4" s="118" t="s">
        <v>374</v>
      </c>
      <c r="I4" s="118" t="s">
        <v>375</v>
      </c>
      <c r="J4" s="118" t="s">
        <v>376</v>
      </c>
      <c r="K4" s="153"/>
      <c r="L4" s="153"/>
      <c r="M4" s="121"/>
      <c r="N4" s="121"/>
      <c r="O4" s="155"/>
    </row>
    <row r="5" ht="40.95" customHeight="1" spans="1:15">
      <c r="A5" s="91"/>
      <c r="B5" s="89" t="s">
        <v>23</v>
      </c>
      <c r="C5" s="91"/>
      <c r="D5" s="91"/>
      <c r="E5" s="91"/>
      <c r="F5" s="89">
        <v>5</v>
      </c>
      <c r="G5" s="91"/>
      <c r="H5" s="91"/>
      <c r="I5" s="91"/>
      <c r="J5" s="91"/>
      <c r="K5" s="91"/>
      <c r="L5" s="91"/>
      <c r="M5" s="91"/>
      <c r="N5" s="91"/>
      <c r="O5" s="130"/>
    </row>
    <row r="6" ht="40.95" hidden="1" customHeight="1" spans="1:15">
      <c r="A6" s="91"/>
      <c r="B6" s="89" t="s">
        <v>377</v>
      </c>
      <c r="C6" s="91"/>
      <c r="D6" s="91"/>
      <c r="E6" s="91"/>
      <c r="F6" s="89">
        <v>2</v>
      </c>
      <c r="G6" s="91"/>
      <c r="H6" s="91"/>
      <c r="I6" s="91"/>
      <c r="J6" s="91"/>
      <c r="K6" s="91"/>
      <c r="L6" s="91"/>
      <c r="M6" s="91"/>
      <c r="N6" s="91"/>
      <c r="O6" s="130"/>
    </row>
    <row r="7" ht="40.95" hidden="1" customHeight="1" spans="1:15">
      <c r="A7" s="147">
        <v>1</v>
      </c>
      <c r="B7" s="147" t="s">
        <v>136</v>
      </c>
      <c r="C7" s="147">
        <v>430421</v>
      </c>
      <c r="D7" s="147" t="s">
        <v>141</v>
      </c>
      <c r="E7" s="147" t="s">
        <v>51</v>
      </c>
      <c r="F7" s="148" t="s">
        <v>378</v>
      </c>
      <c r="G7" s="147" t="s">
        <v>379</v>
      </c>
      <c r="H7" s="147">
        <v>13</v>
      </c>
      <c r="I7" s="147">
        <v>126</v>
      </c>
      <c r="J7" s="147">
        <v>2354.057</v>
      </c>
      <c r="K7" s="147"/>
      <c r="L7" s="147"/>
      <c r="M7" s="147" t="s">
        <v>380</v>
      </c>
      <c r="N7" s="147" t="s">
        <v>381</v>
      </c>
      <c r="O7" s="156" t="s">
        <v>201</v>
      </c>
    </row>
    <row r="8" ht="40.95" hidden="1" customHeight="1" spans="1:15">
      <c r="A8" s="147">
        <v>2</v>
      </c>
      <c r="B8" s="147" t="s">
        <v>136</v>
      </c>
      <c r="C8" s="147">
        <v>430421</v>
      </c>
      <c r="D8" s="147" t="s">
        <v>141</v>
      </c>
      <c r="E8" s="147" t="s">
        <v>51</v>
      </c>
      <c r="F8" s="148" t="s">
        <v>382</v>
      </c>
      <c r="G8" s="147" t="s">
        <v>383</v>
      </c>
      <c r="H8" s="147">
        <v>13</v>
      </c>
      <c r="I8" s="147">
        <v>106</v>
      </c>
      <c r="J8" s="147">
        <v>2389.448</v>
      </c>
      <c r="K8" s="147"/>
      <c r="L8" s="147"/>
      <c r="M8" s="147" t="s">
        <v>380</v>
      </c>
      <c r="N8" s="147" t="s">
        <v>381</v>
      </c>
      <c r="O8" s="156" t="s">
        <v>201</v>
      </c>
    </row>
    <row r="9" ht="40.95" customHeight="1" outlineLevel="1" spans="1:15">
      <c r="A9" s="91"/>
      <c r="B9" s="89" t="s">
        <v>384</v>
      </c>
      <c r="C9" s="91"/>
      <c r="D9" s="91"/>
      <c r="E9" s="91"/>
      <c r="F9" s="89">
        <f>SUBTOTAL(3,F10:F11)</f>
        <v>2</v>
      </c>
      <c r="G9" s="91"/>
      <c r="H9" s="91"/>
      <c r="I9" s="91"/>
      <c r="J9" s="91"/>
      <c r="K9" s="91"/>
      <c r="L9" s="91"/>
      <c r="M9" s="91"/>
      <c r="N9" s="91"/>
      <c r="O9" s="130"/>
    </row>
    <row r="10" ht="40.95" customHeight="1" outlineLevel="2" spans="1:15">
      <c r="A10" s="91">
        <v>1</v>
      </c>
      <c r="B10" s="91" t="s">
        <v>161</v>
      </c>
      <c r="C10" s="91">
        <v>430626</v>
      </c>
      <c r="D10" s="91" t="s">
        <v>166</v>
      </c>
      <c r="E10" s="91" t="s">
        <v>169</v>
      </c>
      <c r="F10" s="91" t="s">
        <v>385</v>
      </c>
      <c r="G10" s="91" t="s">
        <v>168</v>
      </c>
      <c r="H10" s="91">
        <v>9</v>
      </c>
      <c r="I10" s="91">
        <v>218.04</v>
      </c>
      <c r="J10" s="91">
        <v>1569.514</v>
      </c>
      <c r="K10" s="91" t="s">
        <v>386</v>
      </c>
      <c r="L10" s="91">
        <v>30</v>
      </c>
      <c r="M10" s="91" t="s">
        <v>380</v>
      </c>
      <c r="N10" s="91" t="s">
        <v>387</v>
      </c>
      <c r="O10" s="130"/>
    </row>
    <row r="11" ht="40.95" customHeight="1" outlineLevel="2" spans="1:15">
      <c r="A11" s="91">
        <v>2</v>
      </c>
      <c r="B11" s="91" t="s">
        <v>161</v>
      </c>
      <c r="C11" s="91">
        <v>430626</v>
      </c>
      <c r="D11" s="91" t="s">
        <v>166</v>
      </c>
      <c r="E11" s="91" t="s">
        <v>169</v>
      </c>
      <c r="F11" s="91" t="s">
        <v>170</v>
      </c>
      <c r="G11" s="91" t="s">
        <v>171</v>
      </c>
      <c r="H11" s="91">
        <v>9</v>
      </c>
      <c r="I11" s="91">
        <v>128</v>
      </c>
      <c r="J11" s="91">
        <v>1569.111</v>
      </c>
      <c r="K11" s="91" t="s">
        <v>386</v>
      </c>
      <c r="L11" s="91">
        <v>30</v>
      </c>
      <c r="M11" s="91" t="s">
        <v>380</v>
      </c>
      <c r="N11" s="91" t="s">
        <v>387</v>
      </c>
      <c r="O11" s="130"/>
    </row>
    <row r="12" ht="40.95" customHeight="1" outlineLevel="1" spans="1:15">
      <c r="A12" s="91"/>
      <c r="B12" s="89" t="s">
        <v>388</v>
      </c>
      <c r="C12" s="91"/>
      <c r="D12" s="91"/>
      <c r="E12" s="91"/>
      <c r="F12" s="149">
        <f>SUBTOTAL(3,F13)</f>
        <v>1</v>
      </c>
      <c r="G12" s="150"/>
      <c r="H12" s="91"/>
      <c r="I12" s="91"/>
      <c r="J12" s="150"/>
      <c r="K12" s="91"/>
      <c r="L12" s="91"/>
      <c r="M12" s="91"/>
      <c r="N12" s="91"/>
      <c r="O12" s="130"/>
    </row>
    <row r="13" ht="40.95" customHeight="1" outlineLevel="2" spans="1:15">
      <c r="A13" s="91">
        <v>3</v>
      </c>
      <c r="B13" s="91" t="s">
        <v>245</v>
      </c>
      <c r="C13" s="91">
        <v>431222</v>
      </c>
      <c r="D13" s="91" t="s">
        <v>246</v>
      </c>
      <c r="E13" s="91" t="s">
        <v>270</v>
      </c>
      <c r="F13" s="150" t="s">
        <v>389</v>
      </c>
      <c r="G13" s="150" t="s">
        <v>390</v>
      </c>
      <c r="H13" s="91">
        <v>17</v>
      </c>
      <c r="I13" s="91">
        <v>767</v>
      </c>
      <c r="J13" s="150">
        <v>2269.038</v>
      </c>
      <c r="K13" s="91" t="s">
        <v>391</v>
      </c>
      <c r="L13" s="91">
        <v>140</v>
      </c>
      <c r="M13" s="91" t="s">
        <v>380</v>
      </c>
      <c r="N13" s="91" t="s">
        <v>387</v>
      </c>
      <c r="O13" s="130"/>
    </row>
    <row r="14" ht="40.95" customHeight="1" outlineLevel="1" spans="1:15">
      <c r="A14" s="91"/>
      <c r="B14" s="89" t="s">
        <v>392</v>
      </c>
      <c r="C14" s="114"/>
      <c r="D14" s="114"/>
      <c r="E14" s="114"/>
      <c r="F14" s="151">
        <f>SUBTOTAL(3,F15:F16)</f>
        <v>2</v>
      </c>
      <c r="G14" s="114"/>
      <c r="H14" s="152"/>
      <c r="I14" s="152"/>
      <c r="J14" s="114"/>
      <c r="K14" s="91"/>
      <c r="L14" s="91"/>
      <c r="M14" s="91"/>
      <c r="N14" s="91"/>
      <c r="O14" s="130"/>
    </row>
    <row r="15" ht="40.95" customHeight="1" outlineLevel="2" spans="1:15">
      <c r="A15" s="91">
        <v>4</v>
      </c>
      <c r="B15" s="91" t="s">
        <v>325</v>
      </c>
      <c r="C15" s="114">
        <v>433126</v>
      </c>
      <c r="D15" s="114" t="s">
        <v>329</v>
      </c>
      <c r="E15" s="114" t="s">
        <v>332</v>
      </c>
      <c r="F15" s="114" t="s">
        <v>330</v>
      </c>
      <c r="G15" s="114" t="s">
        <v>331</v>
      </c>
      <c r="H15" s="152">
        <v>8.5</v>
      </c>
      <c r="I15" s="152">
        <v>150</v>
      </c>
      <c r="J15" s="114">
        <v>95.135</v>
      </c>
      <c r="K15" s="91" t="s">
        <v>393</v>
      </c>
      <c r="L15" s="91">
        <v>90</v>
      </c>
      <c r="M15" s="91" t="s">
        <v>380</v>
      </c>
      <c r="N15" s="91" t="s">
        <v>387</v>
      </c>
      <c r="O15" s="130"/>
    </row>
    <row r="16" ht="40.95" customHeight="1" outlineLevel="2" spans="1:15">
      <c r="A16" s="150" t="s">
        <v>394</v>
      </c>
      <c r="B16" s="150" t="s">
        <v>325</v>
      </c>
      <c r="C16" s="150">
        <v>433123</v>
      </c>
      <c r="D16" s="150" t="s">
        <v>395</v>
      </c>
      <c r="E16" s="150" t="s">
        <v>34</v>
      </c>
      <c r="F16" s="150" t="s">
        <v>396</v>
      </c>
      <c r="G16" s="150" t="s">
        <v>397</v>
      </c>
      <c r="H16" s="150">
        <v>13</v>
      </c>
      <c r="I16" s="150">
        <v>110</v>
      </c>
      <c r="J16" s="150">
        <v>951.58</v>
      </c>
      <c r="K16" s="91" t="s">
        <v>398</v>
      </c>
      <c r="L16" s="91">
        <v>60</v>
      </c>
      <c r="M16" s="150" t="s">
        <v>380</v>
      </c>
      <c r="N16" s="91" t="s">
        <v>387</v>
      </c>
      <c r="O16" s="131"/>
    </row>
  </sheetData>
  <autoFilter xmlns:etc="http://www.wps.cn/officeDocument/2017/etCustomData" ref="A4:O16" etc:filterBottomFollowUsedRange="0">
    <extLst/>
  </autoFilter>
  <mergeCells count="10">
    <mergeCell ref="A2:O2"/>
    <mergeCell ref="C3:D3"/>
    <mergeCell ref="E3:J3"/>
    <mergeCell ref="A3:A4"/>
    <mergeCell ref="B3:B4"/>
    <mergeCell ref="K3:K4"/>
    <mergeCell ref="L3:L4"/>
    <mergeCell ref="M3:M4"/>
    <mergeCell ref="N3:N4"/>
    <mergeCell ref="O3:O4"/>
  </mergeCells>
  <printOptions horizontalCentered="1"/>
  <pageMargins left="0.472222222222222" right="0.393055555555556" top="0.984027777777778" bottom="0.66875" header="0.393055555555556" footer="0.5"/>
  <pageSetup paperSize="9" scale="87" orientation="landscape"/>
  <headerFooter>
    <oddFooter>&amp;C&amp;13第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M11"/>
  <sheetViews>
    <sheetView workbookViewId="0">
      <selection activeCell="A1" sqref="A1:B1"/>
    </sheetView>
  </sheetViews>
  <sheetFormatPr defaultColWidth="11.3333333333333" defaultRowHeight="14.25"/>
  <cols>
    <col min="1" max="1" width="5.88333333333333" style="132" customWidth="1"/>
    <col min="2" max="2" width="17.5583333333333" style="132" customWidth="1"/>
    <col min="3" max="4" width="8.775" style="132" customWidth="1"/>
    <col min="5" max="5" width="8.33333333333333" style="132" customWidth="1"/>
    <col min="6" max="6" width="14.4416666666667" style="132" customWidth="1"/>
    <col min="7" max="7" width="18.2166666666667" style="132" customWidth="1"/>
    <col min="8" max="8" width="10.775" style="132" customWidth="1"/>
    <col min="9" max="10" width="15.5583333333333" style="132" customWidth="1"/>
    <col min="11" max="11" width="8.33333333333333" style="132" customWidth="1"/>
    <col min="12" max="12" width="13.4416666666667" style="132" customWidth="1"/>
    <col min="13" max="16376" width="11.3333333333333" style="85"/>
  </cols>
  <sheetData>
    <row r="1" s="132" customFormat="1" ht="23.1" customHeight="1" spans="1:12">
      <c r="A1" s="133" t="s">
        <v>399</v>
      </c>
      <c r="B1" s="133"/>
      <c r="C1" s="134"/>
      <c r="D1" s="134"/>
      <c r="E1" s="134"/>
      <c r="F1" s="135"/>
      <c r="G1" s="135"/>
      <c r="H1" s="135"/>
      <c r="I1" s="135"/>
      <c r="J1" s="135"/>
      <c r="K1" s="135"/>
      <c r="L1" s="135"/>
    </row>
    <row r="2" s="132" customFormat="1" ht="39" customHeight="1" spans="1:13">
      <c r="A2" s="110" t="s">
        <v>400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="132" customFormat="1" ht="28.95" customHeight="1" spans="1:13">
      <c r="A3" s="118" t="s">
        <v>3</v>
      </c>
      <c r="B3" s="118" t="s">
        <v>401</v>
      </c>
      <c r="C3" s="136" t="s">
        <v>363</v>
      </c>
      <c r="D3" s="137"/>
      <c r="E3" s="138" t="s">
        <v>364</v>
      </c>
      <c r="F3" s="121"/>
      <c r="G3" s="121"/>
      <c r="H3" s="121"/>
      <c r="I3" s="121"/>
      <c r="J3" s="121"/>
      <c r="K3" s="118" t="s">
        <v>367</v>
      </c>
      <c r="L3" s="118" t="s">
        <v>368</v>
      </c>
      <c r="M3" s="142" t="s">
        <v>19</v>
      </c>
    </row>
    <row r="4" s="132" customFormat="1" ht="47.4" customHeight="1" spans="1:13">
      <c r="A4" s="121"/>
      <c r="B4" s="121"/>
      <c r="C4" s="89" t="s">
        <v>369</v>
      </c>
      <c r="D4" s="89" t="s">
        <v>370</v>
      </c>
      <c r="E4" s="138" t="s">
        <v>371</v>
      </c>
      <c r="F4" s="118" t="s">
        <v>402</v>
      </c>
      <c r="G4" s="118" t="s">
        <v>403</v>
      </c>
      <c r="H4" s="118" t="s">
        <v>404</v>
      </c>
      <c r="I4" s="118" t="s">
        <v>375</v>
      </c>
      <c r="J4" s="118" t="s">
        <v>348</v>
      </c>
      <c r="K4" s="121"/>
      <c r="L4" s="121"/>
      <c r="M4" s="143"/>
    </row>
    <row r="5" s="132" customFormat="1" ht="50.1" hidden="1" customHeight="1" spans="1:13">
      <c r="A5" s="139"/>
      <c r="B5" s="140" t="s">
        <v>405</v>
      </c>
      <c r="C5" s="127"/>
      <c r="D5" s="127"/>
      <c r="E5" s="127"/>
      <c r="F5" s="127">
        <v>3</v>
      </c>
      <c r="G5" s="127"/>
      <c r="H5" s="127"/>
      <c r="I5" s="127"/>
      <c r="J5" s="127"/>
      <c r="K5" s="127"/>
      <c r="L5" s="127"/>
      <c r="M5" s="144"/>
    </row>
    <row r="6" s="132" customFormat="1" ht="50.1" hidden="1" customHeight="1" spans="1:13">
      <c r="A6" s="139"/>
      <c r="B6" s="140" t="s">
        <v>406</v>
      </c>
      <c r="C6" s="127"/>
      <c r="D6" s="127"/>
      <c r="E6" s="127"/>
      <c r="F6" s="127">
        <f t="shared" ref="F6:F10" si="0">SUBTOTAL(3,F7)</f>
        <v>1</v>
      </c>
      <c r="G6" s="127"/>
      <c r="H6" s="127"/>
      <c r="I6" s="127"/>
      <c r="J6" s="127"/>
      <c r="K6" s="127"/>
      <c r="L6" s="127"/>
      <c r="M6" s="144"/>
    </row>
    <row r="7" s="132" customFormat="1" ht="50.1" hidden="1" customHeight="1" spans="1:13">
      <c r="A7" s="127" t="s">
        <v>407</v>
      </c>
      <c r="B7" s="127" t="s">
        <v>190</v>
      </c>
      <c r="C7" s="127">
        <v>430923</v>
      </c>
      <c r="D7" s="127" t="s">
        <v>195</v>
      </c>
      <c r="E7" s="127" t="s">
        <v>34</v>
      </c>
      <c r="F7" s="127" t="s">
        <v>408</v>
      </c>
      <c r="G7" s="127" t="s">
        <v>409</v>
      </c>
      <c r="H7" s="127">
        <v>10</v>
      </c>
      <c r="I7" s="127">
        <v>1084</v>
      </c>
      <c r="J7" s="127">
        <v>740.544</v>
      </c>
      <c r="K7" s="127" t="s">
        <v>410</v>
      </c>
      <c r="L7" s="127" t="s">
        <v>411</v>
      </c>
      <c r="M7" s="127" t="s">
        <v>412</v>
      </c>
    </row>
    <row r="8" s="132" customFormat="1" ht="50.1" hidden="1" customHeight="1" outlineLevel="1" collapsed="1" spans="1:13">
      <c r="A8" s="139"/>
      <c r="B8" s="140" t="s">
        <v>413</v>
      </c>
      <c r="C8" s="127"/>
      <c r="D8" s="127"/>
      <c r="E8" s="127"/>
      <c r="F8" s="127">
        <f t="shared" si="0"/>
        <v>1</v>
      </c>
      <c r="G8" s="127"/>
      <c r="H8" s="127"/>
      <c r="I8" s="127"/>
      <c r="J8" s="127"/>
      <c r="K8" s="127"/>
      <c r="L8" s="127"/>
      <c r="M8" s="144"/>
    </row>
    <row r="9" s="132" customFormat="1" ht="72" hidden="1" customHeight="1" outlineLevel="2" spans="1:13">
      <c r="A9" s="139" t="s">
        <v>414</v>
      </c>
      <c r="B9" s="127" t="s">
        <v>213</v>
      </c>
      <c r="C9" s="127">
        <v>431026</v>
      </c>
      <c r="D9" s="127" t="s">
        <v>415</v>
      </c>
      <c r="E9" s="127" t="s">
        <v>416</v>
      </c>
      <c r="F9" s="127" t="s">
        <v>417</v>
      </c>
      <c r="G9" s="127" t="s">
        <v>418</v>
      </c>
      <c r="H9" s="127">
        <v>9</v>
      </c>
      <c r="I9" s="127">
        <v>1275</v>
      </c>
      <c r="J9" s="127">
        <v>700.76</v>
      </c>
      <c r="K9" s="127" t="s">
        <v>380</v>
      </c>
      <c r="L9" s="127" t="s">
        <v>411</v>
      </c>
      <c r="M9" s="144" t="s">
        <v>412</v>
      </c>
    </row>
    <row r="10" s="132" customFormat="1" ht="50.1" hidden="1" customHeight="1" outlineLevel="1" spans="1:13">
      <c r="A10" s="139"/>
      <c r="B10" s="140" t="s">
        <v>419</v>
      </c>
      <c r="C10" s="127"/>
      <c r="D10" s="127"/>
      <c r="E10" s="127"/>
      <c r="F10" s="127">
        <f t="shared" si="0"/>
        <v>1</v>
      </c>
      <c r="G10" s="127"/>
      <c r="H10" s="127"/>
      <c r="I10" s="127"/>
      <c r="J10" s="127"/>
      <c r="K10" s="127"/>
      <c r="L10" s="127"/>
      <c r="M10" s="144"/>
    </row>
    <row r="11" ht="66" customHeight="1" outlineLevel="2" spans="1:13">
      <c r="A11" s="141">
        <v>1</v>
      </c>
      <c r="B11" s="141" t="s">
        <v>420</v>
      </c>
      <c r="C11" s="141">
        <v>433130</v>
      </c>
      <c r="D11" s="141" t="s">
        <v>338</v>
      </c>
      <c r="E11" s="141" t="s">
        <v>421</v>
      </c>
      <c r="F11" s="141" t="s">
        <v>422</v>
      </c>
      <c r="G11" s="141" t="s">
        <v>423</v>
      </c>
      <c r="H11" s="141">
        <v>10.25</v>
      </c>
      <c r="I11" s="141" t="s">
        <v>424</v>
      </c>
      <c r="J11" s="141" t="s">
        <v>425</v>
      </c>
      <c r="K11" s="141" t="s">
        <v>380</v>
      </c>
      <c r="L11" s="141" t="s">
        <v>411</v>
      </c>
      <c r="M11" s="145"/>
    </row>
  </sheetData>
  <mergeCells count="11">
    <mergeCell ref="A1:B1"/>
    <mergeCell ref="F1:G1"/>
    <mergeCell ref="J1:L1"/>
    <mergeCell ref="A2:M2"/>
    <mergeCell ref="C3:D3"/>
    <mergeCell ref="E3:J3"/>
    <mergeCell ref="A3:A4"/>
    <mergeCell ref="B3:B4"/>
    <mergeCell ref="K3:K4"/>
    <mergeCell ref="L3:L4"/>
    <mergeCell ref="M3:M4"/>
  </mergeCells>
  <pageMargins left="0.751388888888889" right="0.751388888888889" top="1" bottom="0.786805555555556" header="0.5" footer="0.5"/>
  <pageSetup paperSize="9" scale="84" fitToHeight="0" orientation="landscape"/>
  <headerFooter>
    <oddFooter>&amp;C&amp;13第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34"/>
  <sheetViews>
    <sheetView topLeftCell="A28" workbookViewId="0">
      <selection activeCell="A1" sqref="A1"/>
    </sheetView>
  </sheetViews>
  <sheetFormatPr defaultColWidth="10" defaultRowHeight="14.25"/>
  <cols>
    <col min="1" max="1" width="10" style="85"/>
    <col min="2" max="2" width="24.1083333333333" style="85" customWidth="1"/>
    <col min="3" max="9" width="14.5583333333333" style="85" customWidth="1"/>
    <col min="10" max="12" width="18.8833333333333" style="85" customWidth="1"/>
    <col min="13" max="16" width="18.8833333333333" style="108" hidden="1" customWidth="1"/>
    <col min="17" max="17" width="18.8833333333333" style="85" customWidth="1"/>
    <col min="18" max="16382" width="10" style="85"/>
  </cols>
  <sheetData>
    <row r="1" ht="18" customHeight="1" spans="1:1">
      <c r="A1" s="109" t="s">
        <v>426</v>
      </c>
    </row>
    <row r="2" ht="39" customHeight="1" spans="1:17">
      <c r="A2" s="110" t="s">
        <v>427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</row>
    <row r="3" ht="27" customHeight="1" spans="1:17">
      <c r="A3" s="89" t="s">
        <v>3</v>
      </c>
      <c r="B3" s="89" t="s">
        <v>428</v>
      </c>
      <c r="C3" s="89" t="s">
        <v>5</v>
      </c>
      <c r="D3" s="90" t="s">
        <v>369</v>
      </c>
      <c r="E3" s="90" t="s">
        <v>364</v>
      </c>
      <c r="F3" s="90"/>
      <c r="G3" s="90"/>
      <c r="H3" s="90"/>
      <c r="I3" s="90"/>
      <c r="J3" s="90" t="s">
        <v>429</v>
      </c>
      <c r="K3" s="90" t="s">
        <v>430</v>
      </c>
      <c r="L3" s="90" t="s">
        <v>431</v>
      </c>
      <c r="M3" s="118" t="s">
        <v>432</v>
      </c>
      <c r="N3" s="118" t="s">
        <v>433</v>
      </c>
      <c r="O3" s="119" t="s">
        <v>434</v>
      </c>
      <c r="P3" s="120" t="s">
        <v>435</v>
      </c>
      <c r="Q3" s="128" t="s">
        <v>19</v>
      </c>
    </row>
    <row r="4" ht="51" customHeight="1" spans="1:17">
      <c r="A4" s="89"/>
      <c r="B4" s="89"/>
      <c r="C4" s="89"/>
      <c r="D4" s="90"/>
      <c r="E4" s="90" t="s">
        <v>436</v>
      </c>
      <c r="F4" s="90" t="s">
        <v>20</v>
      </c>
      <c r="G4" s="90" t="s">
        <v>437</v>
      </c>
      <c r="H4" s="89" t="s">
        <v>438</v>
      </c>
      <c r="I4" s="90" t="s">
        <v>439</v>
      </c>
      <c r="J4" s="90"/>
      <c r="K4" s="90"/>
      <c r="L4" s="90"/>
      <c r="M4" s="121"/>
      <c r="N4" s="121"/>
      <c r="O4" s="122"/>
      <c r="P4" s="89"/>
      <c r="Q4" s="129"/>
    </row>
    <row r="5" ht="46.95" customHeight="1" spans="1:17">
      <c r="A5" s="91"/>
      <c r="B5" s="89" t="s">
        <v>23</v>
      </c>
      <c r="C5" s="91"/>
      <c r="D5" s="91"/>
      <c r="E5" s="111">
        <v>26</v>
      </c>
      <c r="F5" s="112"/>
      <c r="G5" s="112"/>
      <c r="H5" s="112"/>
      <c r="I5" s="112"/>
      <c r="J5" s="112"/>
      <c r="K5" s="112"/>
      <c r="L5" s="112"/>
      <c r="M5" s="123"/>
      <c r="N5" s="123"/>
      <c r="O5" s="123"/>
      <c r="P5" s="91"/>
      <c r="Q5" s="130"/>
    </row>
    <row r="6" ht="46.95" customHeight="1" outlineLevel="1" spans="1:17">
      <c r="A6" s="91"/>
      <c r="B6" s="89" t="s">
        <v>161</v>
      </c>
      <c r="C6" s="91"/>
      <c r="D6" s="91"/>
      <c r="E6" s="111">
        <v>2</v>
      </c>
      <c r="F6" s="112"/>
      <c r="G6" s="112"/>
      <c r="H6" s="112"/>
      <c r="I6" s="112"/>
      <c r="J6" s="112"/>
      <c r="K6" s="112"/>
      <c r="L6" s="112"/>
      <c r="M6" s="123"/>
      <c r="N6" s="123"/>
      <c r="O6" s="123"/>
      <c r="P6" s="91"/>
      <c r="Q6" s="130"/>
    </row>
    <row r="7" ht="46.95" customHeight="1" outlineLevel="2" spans="1:17">
      <c r="A7" s="91">
        <v>1</v>
      </c>
      <c r="B7" s="91" t="s">
        <v>161</v>
      </c>
      <c r="C7" s="91" t="s">
        <v>440</v>
      </c>
      <c r="D7" s="91">
        <v>430624</v>
      </c>
      <c r="E7" s="112" t="s">
        <v>441</v>
      </c>
      <c r="F7" s="112" t="s">
        <v>194</v>
      </c>
      <c r="G7" s="113">
        <v>87.09937</v>
      </c>
      <c r="H7" s="113">
        <v>89.3765</v>
      </c>
      <c r="I7" s="113">
        <v>51.8881223294235</v>
      </c>
      <c r="J7" s="112">
        <v>2</v>
      </c>
      <c r="K7" s="112">
        <v>1181.56</v>
      </c>
      <c r="L7" s="112" t="s">
        <v>380</v>
      </c>
      <c r="M7" s="123">
        <v>238.07</v>
      </c>
      <c r="N7" s="123">
        <v>194.91</v>
      </c>
      <c r="O7" s="123">
        <v>72</v>
      </c>
      <c r="P7" s="91" t="s">
        <v>442</v>
      </c>
      <c r="Q7" s="130"/>
    </row>
    <row r="8" ht="46.95" customHeight="1" outlineLevel="2" spans="1:17">
      <c r="A8" s="91">
        <v>2</v>
      </c>
      <c r="B8" s="91" t="s">
        <v>161</v>
      </c>
      <c r="C8" s="91" t="s">
        <v>440</v>
      </c>
      <c r="D8" s="91">
        <v>430624</v>
      </c>
      <c r="E8" s="112" t="s">
        <v>443</v>
      </c>
      <c r="F8" s="112" t="s">
        <v>194</v>
      </c>
      <c r="G8" s="113">
        <v>100.986</v>
      </c>
      <c r="H8" s="113">
        <v>104.307</v>
      </c>
      <c r="I8" s="113">
        <v>56.8551641071967</v>
      </c>
      <c r="J8" s="112">
        <v>3</v>
      </c>
      <c r="K8" s="112">
        <v>1888.16</v>
      </c>
      <c r="L8" s="112" t="s">
        <v>380</v>
      </c>
      <c r="M8" s="123">
        <v>93.67</v>
      </c>
      <c r="N8" s="123">
        <v>78.59</v>
      </c>
      <c r="O8" s="123">
        <v>46</v>
      </c>
      <c r="P8" s="91" t="s">
        <v>442</v>
      </c>
      <c r="Q8" s="130"/>
    </row>
    <row r="9" ht="46.95" customHeight="1" outlineLevel="1" spans="1:17">
      <c r="A9" s="91"/>
      <c r="B9" s="89" t="s">
        <v>444</v>
      </c>
      <c r="C9" s="114"/>
      <c r="D9" s="91"/>
      <c r="E9" s="89">
        <v>1</v>
      </c>
      <c r="F9" s="91"/>
      <c r="G9" s="100"/>
      <c r="H9" s="100"/>
      <c r="I9" s="124"/>
      <c r="J9" s="114"/>
      <c r="K9" s="114"/>
      <c r="L9" s="114"/>
      <c r="M9" s="91"/>
      <c r="N9" s="91"/>
      <c r="O9" s="91"/>
      <c r="P9" s="91"/>
      <c r="Q9" s="130"/>
    </row>
    <row r="10" ht="46.95" customHeight="1" outlineLevel="2" spans="1:17">
      <c r="A10" s="91">
        <v>3</v>
      </c>
      <c r="B10" s="91" t="s">
        <v>444</v>
      </c>
      <c r="C10" s="114" t="s">
        <v>445</v>
      </c>
      <c r="D10" s="91">
        <v>430802</v>
      </c>
      <c r="E10" s="91" t="s">
        <v>446</v>
      </c>
      <c r="F10" s="91" t="s">
        <v>270</v>
      </c>
      <c r="G10" s="100">
        <v>2110.439</v>
      </c>
      <c r="H10" s="100">
        <v>2114.69</v>
      </c>
      <c r="I10" s="124">
        <v>98.3655610444554</v>
      </c>
      <c r="J10" s="114">
        <v>9</v>
      </c>
      <c r="K10" s="114">
        <v>4181.52</v>
      </c>
      <c r="L10" s="114" t="s">
        <v>380</v>
      </c>
      <c r="M10" s="91">
        <v>390.29</v>
      </c>
      <c r="N10" s="91">
        <v>330.21</v>
      </c>
      <c r="O10" s="91">
        <v>158</v>
      </c>
      <c r="P10" s="91" t="s">
        <v>442</v>
      </c>
      <c r="Q10" s="130"/>
    </row>
    <row r="11" ht="46.95" customHeight="1" outlineLevel="1" spans="1:17">
      <c r="A11" s="91"/>
      <c r="B11" s="115" t="s">
        <v>447</v>
      </c>
      <c r="C11" s="116"/>
      <c r="D11" s="93"/>
      <c r="E11" s="115">
        <v>23</v>
      </c>
      <c r="F11" s="94"/>
      <c r="G11" s="117"/>
      <c r="H11" s="117"/>
      <c r="I11" s="117"/>
      <c r="J11" s="92"/>
      <c r="K11" s="92"/>
      <c r="L11" s="92"/>
      <c r="M11" s="91"/>
      <c r="N11" s="91"/>
      <c r="O11" s="91"/>
      <c r="P11" s="91"/>
      <c r="Q11" s="130"/>
    </row>
    <row r="12" ht="46.95" customHeight="1" outlineLevel="2" spans="1:17">
      <c r="A12" s="91">
        <v>4</v>
      </c>
      <c r="B12" s="94" t="s">
        <v>448</v>
      </c>
      <c r="C12" s="116" t="s">
        <v>449</v>
      </c>
      <c r="D12" s="93">
        <v>430681</v>
      </c>
      <c r="E12" s="94" t="s">
        <v>450</v>
      </c>
      <c r="F12" s="94" t="s">
        <v>451</v>
      </c>
      <c r="G12" s="117">
        <v>613.74594</v>
      </c>
      <c r="H12" s="117">
        <v>616.84542</v>
      </c>
      <c r="I12" s="117">
        <v>86.1744550698835</v>
      </c>
      <c r="J12" s="92">
        <v>2</v>
      </c>
      <c r="K12" s="92">
        <v>2670.96</v>
      </c>
      <c r="L12" s="92" t="s">
        <v>380</v>
      </c>
      <c r="M12" s="91">
        <v>83.61</v>
      </c>
      <c r="N12" s="91">
        <v>52.38</v>
      </c>
      <c r="O12" s="91">
        <v>33</v>
      </c>
      <c r="P12" s="91" t="s">
        <v>442</v>
      </c>
      <c r="Q12" s="130"/>
    </row>
    <row r="13" ht="46.95" customHeight="1" outlineLevel="2" spans="1:17">
      <c r="A13" s="91">
        <v>5</v>
      </c>
      <c r="B13" s="91" t="s">
        <v>452</v>
      </c>
      <c r="C13" s="116" t="s">
        <v>55</v>
      </c>
      <c r="D13" s="94">
        <v>430112</v>
      </c>
      <c r="E13" s="94" t="s">
        <v>453</v>
      </c>
      <c r="F13" s="94" t="s">
        <v>451</v>
      </c>
      <c r="G13" s="117">
        <v>668.097</v>
      </c>
      <c r="H13" s="117">
        <v>686.89256</v>
      </c>
      <c r="I13" s="117">
        <v>60.4799750579391</v>
      </c>
      <c r="J13" s="92">
        <v>16</v>
      </c>
      <c r="K13" s="92">
        <v>11367.55</v>
      </c>
      <c r="L13" s="92" t="s">
        <v>380</v>
      </c>
      <c r="M13" s="91">
        <v>145.66</v>
      </c>
      <c r="N13" s="91">
        <v>89.26</v>
      </c>
      <c r="O13" s="91">
        <v>61</v>
      </c>
      <c r="P13" s="91" t="s">
        <v>442</v>
      </c>
      <c r="Q13" s="130"/>
    </row>
    <row r="14" ht="46.95" customHeight="1" outlineLevel="2" spans="1:17">
      <c r="A14" s="91">
        <v>6</v>
      </c>
      <c r="B14" s="91" t="s">
        <v>454</v>
      </c>
      <c r="C14" s="116" t="s">
        <v>455</v>
      </c>
      <c r="D14" s="91" t="s">
        <v>456</v>
      </c>
      <c r="E14" s="94" t="s">
        <v>457</v>
      </c>
      <c r="F14" s="94" t="s">
        <v>451</v>
      </c>
      <c r="G14" s="117">
        <v>892.901</v>
      </c>
      <c r="H14" s="117">
        <v>894.9485</v>
      </c>
      <c r="I14" s="117">
        <v>67.1550671550667</v>
      </c>
      <c r="J14" s="92">
        <v>2</v>
      </c>
      <c r="K14" s="92">
        <v>1375</v>
      </c>
      <c r="L14" s="92" t="s">
        <v>380</v>
      </c>
      <c r="M14" s="91">
        <v>141.36</v>
      </c>
      <c r="N14" s="91">
        <v>94.54</v>
      </c>
      <c r="O14" s="91">
        <v>49</v>
      </c>
      <c r="P14" s="91" t="s">
        <v>442</v>
      </c>
      <c r="Q14" s="130"/>
    </row>
    <row r="15" ht="46.95" customHeight="1" outlineLevel="2" spans="1:17">
      <c r="A15" s="91">
        <v>7</v>
      </c>
      <c r="B15" s="91" t="s">
        <v>458</v>
      </c>
      <c r="C15" s="116" t="s">
        <v>459</v>
      </c>
      <c r="D15" s="91" t="s">
        <v>460</v>
      </c>
      <c r="E15" s="94" t="s">
        <v>461</v>
      </c>
      <c r="F15" s="94" t="s">
        <v>451</v>
      </c>
      <c r="G15" s="117">
        <v>943.71</v>
      </c>
      <c r="H15" s="117">
        <v>946.773</v>
      </c>
      <c r="I15" s="117">
        <v>50.3428011753185</v>
      </c>
      <c r="J15" s="92">
        <v>2</v>
      </c>
      <c r="K15" s="92">
        <v>1542</v>
      </c>
      <c r="L15" s="92" t="s">
        <v>380</v>
      </c>
      <c r="M15" s="91">
        <v>134.41</v>
      </c>
      <c r="N15" s="91">
        <v>89.85</v>
      </c>
      <c r="O15" s="91">
        <v>55</v>
      </c>
      <c r="P15" s="91" t="s">
        <v>442</v>
      </c>
      <c r="Q15" s="130"/>
    </row>
    <row r="16" ht="46.95" customHeight="1" outlineLevel="2" spans="1:17">
      <c r="A16" s="91">
        <v>8</v>
      </c>
      <c r="B16" s="94" t="s">
        <v>448</v>
      </c>
      <c r="C16" s="116" t="s">
        <v>166</v>
      </c>
      <c r="D16" s="93">
        <v>430626</v>
      </c>
      <c r="E16" s="94" t="s">
        <v>462</v>
      </c>
      <c r="F16" s="94" t="s">
        <v>463</v>
      </c>
      <c r="G16" s="117">
        <v>223.7565</v>
      </c>
      <c r="H16" s="117">
        <v>226.03254</v>
      </c>
      <c r="I16" s="117">
        <v>60.0674856329408</v>
      </c>
      <c r="J16" s="92">
        <v>3</v>
      </c>
      <c r="K16" s="92">
        <v>1367.16</v>
      </c>
      <c r="L16" s="92" t="s">
        <v>380</v>
      </c>
      <c r="M16" s="91">
        <v>106.12</v>
      </c>
      <c r="N16" s="91">
        <v>65.34</v>
      </c>
      <c r="O16" s="91">
        <v>40</v>
      </c>
      <c r="P16" s="91" t="s">
        <v>442</v>
      </c>
      <c r="Q16" s="130"/>
    </row>
    <row r="17" ht="46.95" customHeight="1" outlineLevel="2" spans="1:17">
      <c r="A17" s="91">
        <v>9</v>
      </c>
      <c r="B17" s="91" t="s">
        <v>464</v>
      </c>
      <c r="C17" s="116" t="s">
        <v>415</v>
      </c>
      <c r="D17" s="91">
        <v>431026</v>
      </c>
      <c r="E17" s="91" t="s">
        <v>465</v>
      </c>
      <c r="F17" s="91" t="s">
        <v>463</v>
      </c>
      <c r="G17" s="117">
        <v>614.314</v>
      </c>
      <c r="H17" s="117">
        <v>615.578005</v>
      </c>
      <c r="I17" s="117">
        <v>80.9292684759951</v>
      </c>
      <c r="J17" s="92">
        <v>3</v>
      </c>
      <c r="K17" s="92">
        <v>1022.95</v>
      </c>
      <c r="L17" s="92" t="s">
        <v>380</v>
      </c>
      <c r="M17" s="91">
        <v>156.7</v>
      </c>
      <c r="N17" s="91">
        <v>106.91</v>
      </c>
      <c r="O17" s="91">
        <v>53</v>
      </c>
      <c r="P17" s="91" t="s">
        <v>442</v>
      </c>
      <c r="Q17" s="130"/>
    </row>
    <row r="18" ht="46.95" customHeight="1" outlineLevel="2" spans="1:17">
      <c r="A18" s="91">
        <v>10</v>
      </c>
      <c r="B18" s="94" t="s">
        <v>452</v>
      </c>
      <c r="C18" s="116" t="s">
        <v>27</v>
      </c>
      <c r="D18" s="94">
        <v>430181</v>
      </c>
      <c r="E18" s="91" t="s">
        <v>466</v>
      </c>
      <c r="F18" s="94" t="s">
        <v>463</v>
      </c>
      <c r="G18" s="117">
        <v>283.273</v>
      </c>
      <c r="H18" s="117">
        <v>286.27344</v>
      </c>
      <c r="I18" s="117">
        <v>62.2202077028709</v>
      </c>
      <c r="J18" s="92">
        <v>3</v>
      </c>
      <c r="K18" s="92">
        <v>1866.88</v>
      </c>
      <c r="L18" s="92" t="s">
        <v>380</v>
      </c>
      <c r="M18" s="91">
        <v>226.87</v>
      </c>
      <c r="N18" s="91">
        <v>80.66</v>
      </c>
      <c r="O18" s="91">
        <v>50</v>
      </c>
      <c r="P18" s="91" t="s">
        <v>442</v>
      </c>
      <c r="Q18" s="130"/>
    </row>
    <row r="19" ht="46.95" customHeight="1" outlineLevel="2" spans="1:17">
      <c r="A19" s="91">
        <v>11</v>
      </c>
      <c r="B19" s="94" t="s">
        <v>467</v>
      </c>
      <c r="C19" s="116" t="s">
        <v>468</v>
      </c>
      <c r="D19" s="94">
        <v>430703</v>
      </c>
      <c r="E19" s="94" t="s">
        <v>469</v>
      </c>
      <c r="F19" s="94" t="s">
        <v>470</v>
      </c>
      <c r="G19" s="117">
        <v>156.668</v>
      </c>
      <c r="H19" s="117">
        <v>159.721</v>
      </c>
      <c r="I19" s="117">
        <v>65.0402882410744</v>
      </c>
      <c r="J19" s="92">
        <v>2</v>
      </c>
      <c r="K19" s="92">
        <v>1985.68</v>
      </c>
      <c r="L19" s="92" t="s">
        <v>380</v>
      </c>
      <c r="M19" s="91">
        <v>66.62</v>
      </c>
      <c r="N19" s="91">
        <v>39.41</v>
      </c>
      <c r="O19" s="91">
        <v>25</v>
      </c>
      <c r="P19" s="91" t="s">
        <v>442</v>
      </c>
      <c r="Q19" s="130"/>
    </row>
    <row r="20" ht="46.95" customHeight="1" outlineLevel="2" spans="1:17">
      <c r="A20" s="91">
        <v>12</v>
      </c>
      <c r="B20" s="94" t="s">
        <v>471</v>
      </c>
      <c r="C20" s="116" t="s">
        <v>472</v>
      </c>
      <c r="D20" s="91">
        <v>430821</v>
      </c>
      <c r="E20" s="94" t="s">
        <v>473</v>
      </c>
      <c r="F20" s="94" t="s">
        <v>470</v>
      </c>
      <c r="G20" s="117">
        <v>240.06075</v>
      </c>
      <c r="H20" s="117">
        <v>241.77002</v>
      </c>
      <c r="I20" s="117">
        <v>91.2986245590236</v>
      </c>
      <c r="J20" s="92">
        <v>2</v>
      </c>
      <c r="K20" s="92">
        <v>1560.54</v>
      </c>
      <c r="L20" s="92" t="s">
        <v>380</v>
      </c>
      <c r="M20" s="91">
        <v>99.56</v>
      </c>
      <c r="N20" s="91">
        <v>64.9</v>
      </c>
      <c r="O20" s="91">
        <v>40</v>
      </c>
      <c r="P20" s="91" t="s">
        <v>442</v>
      </c>
      <c r="Q20" s="130"/>
    </row>
    <row r="21" ht="46.95" customHeight="1" outlineLevel="2" spans="1:17">
      <c r="A21" s="91">
        <v>13</v>
      </c>
      <c r="B21" s="94" t="s">
        <v>471</v>
      </c>
      <c r="C21" s="116" t="s">
        <v>472</v>
      </c>
      <c r="D21" s="91">
        <v>430821</v>
      </c>
      <c r="E21" s="94" t="s">
        <v>474</v>
      </c>
      <c r="F21" s="94" t="s">
        <v>470</v>
      </c>
      <c r="G21" s="117">
        <v>294.0692</v>
      </c>
      <c r="H21" s="117">
        <v>296.73926</v>
      </c>
      <c r="I21" s="117">
        <v>76.7443428237574</v>
      </c>
      <c r="J21" s="92">
        <v>5</v>
      </c>
      <c r="K21" s="92">
        <v>2049.12</v>
      </c>
      <c r="L21" s="92" t="s">
        <v>380</v>
      </c>
      <c r="M21" s="91">
        <v>120.71</v>
      </c>
      <c r="N21" s="91">
        <v>77.02</v>
      </c>
      <c r="O21" s="91">
        <v>48</v>
      </c>
      <c r="P21" s="91" t="s">
        <v>442</v>
      </c>
      <c r="Q21" s="130"/>
    </row>
    <row r="22" ht="46.95" customHeight="1" outlineLevel="2" spans="1:17">
      <c r="A22" s="91">
        <v>14</v>
      </c>
      <c r="B22" s="94" t="s">
        <v>471</v>
      </c>
      <c r="C22" s="116" t="s">
        <v>445</v>
      </c>
      <c r="D22" s="91">
        <v>430802</v>
      </c>
      <c r="E22" s="94" t="s">
        <v>475</v>
      </c>
      <c r="F22" s="94" t="s">
        <v>421</v>
      </c>
      <c r="G22" s="117">
        <v>10.56934</v>
      </c>
      <c r="H22" s="117">
        <v>12.901</v>
      </c>
      <c r="I22" s="117">
        <v>86.2184023399638</v>
      </c>
      <c r="J22" s="92">
        <v>3</v>
      </c>
      <c r="K22" s="92">
        <v>2010.32</v>
      </c>
      <c r="L22" s="92" t="s">
        <v>380</v>
      </c>
      <c r="M22" s="91">
        <v>88.89</v>
      </c>
      <c r="N22" s="91">
        <v>57</v>
      </c>
      <c r="O22" s="91">
        <v>35</v>
      </c>
      <c r="P22" s="91" t="s">
        <v>442</v>
      </c>
      <c r="Q22" s="130"/>
    </row>
    <row r="23" ht="46.95" customHeight="1" outlineLevel="2" spans="1:17">
      <c r="A23" s="91">
        <v>15</v>
      </c>
      <c r="B23" s="94" t="s">
        <v>476</v>
      </c>
      <c r="C23" s="91" t="s">
        <v>195</v>
      </c>
      <c r="D23" s="94">
        <v>430923</v>
      </c>
      <c r="E23" s="94" t="s">
        <v>477</v>
      </c>
      <c r="F23" s="94" t="s">
        <v>478</v>
      </c>
      <c r="G23" s="117">
        <v>2015.408</v>
      </c>
      <c r="H23" s="117">
        <v>2017.829</v>
      </c>
      <c r="I23" s="117">
        <v>84.2288310615431</v>
      </c>
      <c r="J23" s="92">
        <v>2</v>
      </c>
      <c r="K23" s="92">
        <v>2039.18</v>
      </c>
      <c r="L23" s="92" t="s">
        <v>380</v>
      </c>
      <c r="M23" s="91">
        <v>107.57</v>
      </c>
      <c r="N23" s="91">
        <v>65.73</v>
      </c>
      <c r="O23" s="91">
        <v>43</v>
      </c>
      <c r="P23" s="91" t="s">
        <v>442</v>
      </c>
      <c r="Q23" s="130"/>
    </row>
    <row r="24" ht="46.95" customHeight="1" outlineLevel="2" spans="1:17">
      <c r="A24" s="91">
        <v>16</v>
      </c>
      <c r="B24" s="94" t="s">
        <v>448</v>
      </c>
      <c r="C24" s="116" t="s">
        <v>172</v>
      </c>
      <c r="D24" s="91">
        <v>430682</v>
      </c>
      <c r="E24" s="94" t="s">
        <v>479</v>
      </c>
      <c r="F24" s="94" t="s">
        <v>480</v>
      </c>
      <c r="G24" s="117">
        <v>780.5925</v>
      </c>
      <c r="H24" s="117">
        <v>782.174</v>
      </c>
      <c r="I24" s="117">
        <v>105.785646538096</v>
      </c>
      <c r="J24" s="92">
        <v>3</v>
      </c>
      <c r="K24" s="92">
        <v>1673</v>
      </c>
      <c r="L24" s="92" t="s">
        <v>380</v>
      </c>
      <c r="M24" s="91">
        <v>104.27</v>
      </c>
      <c r="N24" s="91">
        <v>62.21</v>
      </c>
      <c r="O24" s="91">
        <v>39</v>
      </c>
      <c r="P24" s="91" t="s">
        <v>442</v>
      </c>
      <c r="Q24" s="130"/>
    </row>
    <row r="25" ht="46.95" customHeight="1" outlineLevel="2" spans="1:17">
      <c r="A25" s="91">
        <v>17</v>
      </c>
      <c r="B25" s="94" t="s">
        <v>448</v>
      </c>
      <c r="C25" s="116" t="s">
        <v>481</v>
      </c>
      <c r="D25" s="91">
        <v>430602</v>
      </c>
      <c r="E25" s="94" t="s">
        <v>482</v>
      </c>
      <c r="F25" s="94" t="s">
        <v>480</v>
      </c>
      <c r="G25" s="117">
        <v>806.6132</v>
      </c>
      <c r="H25" s="117">
        <v>808.975</v>
      </c>
      <c r="I25" s="117">
        <v>50.3260225251923</v>
      </c>
      <c r="J25" s="92">
        <v>3</v>
      </c>
      <c r="K25" s="92">
        <v>1188.6</v>
      </c>
      <c r="L25" s="92" t="s">
        <v>380</v>
      </c>
      <c r="M25" s="91">
        <v>82.04</v>
      </c>
      <c r="N25" s="91">
        <v>50.05</v>
      </c>
      <c r="O25" s="91">
        <v>31</v>
      </c>
      <c r="P25" s="91" t="s">
        <v>442</v>
      </c>
      <c r="Q25" s="130"/>
    </row>
    <row r="26" ht="46.95" customHeight="1" outlineLevel="2" spans="1:17">
      <c r="A26" s="91">
        <v>18</v>
      </c>
      <c r="B26" s="94" t="s">
        <v>467</v>
      </c>
      <c r="C26" s="116" t="s">
        <v>483</v>
      </c>
      <c r="D26" s="94">
        <v>430725</v>
      </c>
      <c r="E26" s="94" t="s">
        <v>484</v>
      </c>
      <c r="F26" s="94" t="s">
        <v>480</v>
      </c>
      <c r="G26" s="117">
        <v>1000.558</v>
      </c>
      <c r="H26" s="117">
        <v>1006.551</v>
      </c>
      <c r="I26" s="117">
        <v>59.7697313532449</v>
      </c>
      <c r="J26" s="92">
        <v>2</v>
      </c>
      <c r="K26" s="92">
        <v>3582</v>
      </c>
      <c r="L26" s="92" t="s">
        <v>380</v>
      </c>
      <c r="M26" s="91">
        <v>95.55</v>
      </c>
      <c r="N26" s="91">
        <v>62.07</v>
      </c>
      <c r="O26" s="91">
        <v>37</v>
      </c>
      <c r="P26" s="91" t="s">
        <v>442</v>
      </c>
      <c r="Q26" s="130"/>
    </row>
    <row r="27" ht="46.95" customHeight="1" outlineLevel="2" spans="1:17">
      <c r="A27" s="91">
        <v>19</v>
      </c>
      <c r="B27" s="94" t="s">
        <v>467</v>
      </c>
      <c r="C27" s="116" t="s">
        <v>468</v>
      </c>
      <c r="D27" s="94">
        <v>430703</v>
      </c>
      <c r="E27" s="94" t="s">
        <v>485</v>
      </c>
      <c r="F27" s="94" t="s">
        <v>480</v>
      </c>
      <c r="G27" s="117">
        <v>1015.35734</v>
      </c>
      <c r="H27" s="117">
        <v>1016.927</v>
      </c>
      <c r="I27" s="117">
        <v>145.215524381076</v>
      </c>
      <c r="J27" s="92">
        <v>10</v>
      </c>
      <c r="K27" s="92">
        <v>2279.39</v>
      </c>
      <c r="L27" s="92" t="s">
        <v>380</v>
      </c>
      <c r="M27" s="91">
        <v>223.29</v>
      </c>
      <c r="N27" s="91">
        <v>117.21</v>
      </c>
      <c r="O27" s="91">
        <v>80</v>
      </c>
      <c r="P27" s="91" t="s">
        <v>442</v>
      </c>
      <c r="Q27" s="130"/>
    </row>
    <row r="28" ht="46.95" customHeight="1" outlineLevel="2" spans="1:17">
      <c r="A28" s="91">
        <v>20</v>
      </c>
      <c r="B28" s="94" t="s">
        <v>420</v>
      </c>
      <c r="C28" s="116" t="s">
        <v>486</v>
      </c>
      <c r="D28" s="94">
        <v>433122</v>
      </c>
      <c r="E28" s="94" t="s">
        <v>487</v>
      </c>
      <c r="F28" s="94" t="s">
        <v>480</v>
      </c>
      <c r="G28" s="117">
        <v>1191.6601</v>
      </c>
      <c r="H28" s="117">
        <v>1193.181</v>
      </c>
      <c r="I28" s="117">
        <v>81.3557761851544</v>
      </c>
      <c r="J28" s="92">
        <v>3</v>
      </c>
      <c r="K28" s="92">
        <v>1237.34</v>
      </c>
      <c r="L28" s="92" t="s">
        <v>380</v>
      </c>
      <c r="M28" s="91">
        <v>113.04</v>
      </c>
      <c r="N28" s="91">
        <v>69.22</v>
      </c>
      <c r="O28" s="91">
        <v>62</v>
      </c>
      <c r="P28" s="91" t="s">
        <v>442</v>
      </c>
      <c r="Q28" s="130"/>
    </row>
    <row r="29" ht="46.95" customHeight="1" outlineLevel="2" spans="1:17">
      <c r="A29" s="91">
        <v>21</v>
      </c>
      <c r="B29" s="94" t="s">
        <v>420</v>
      </c>
      <c r="C29" s="116" t="s">
        <v>395</v>
      </c>
      <c r="D29" s="94">
        <v>433123</v>
      </c>
      <c r="E29" s="94" t="s">
        <v>488</v>
      </c>
      <c r="F29" s="94" t="s">
        <v>480</v>
      </c>
      <c r="G29" s="117">
        <v>1290.203</v>
      </c>
      <c r="H29" s="117">
        <v>1292.5575</v>
      </c>
      <c r="I29" s="117">
        <v>93.4805691229594</v>
      </c>
      <c r="J29" s="92">
        <v>2</v>
      </c>
      <c r="K29" s="125">
        <v>2201</v>
      </c>
      <c r="L29" s="125" t="s">
        <v>380</v>
      </c>
      <c r="M29" s="126">
        <v>81.36</v>
      </c>
      <c r="N29" s="126">
        <v>49.47</v>
      </c>
      <c r="O29" s="126">
        <v>44</v>
      </c>
      <c r="P29" s="91" t="s">
        <v>442</v>
      </c>
      <c r="Q29" s="130"/>
    </row>
    <row r="30" ht="46.95" customHeight="1" outlineLevel="2" spans="1:17">
      <c r="A30" s="91">
        <v>22</v>
      </c>
      <c r="B30" s="94" t="s">
        <v>420</v>
      </c>
      <c r="C30" s="116" t="s">
        <v>395</v>
      </c>
      <c r="D30" s="94">
        <v>433123</v>
      </c>
      <c r="E30" s="94" t="s">
        <v>489</v>
      </c>
      <c r="F30" s="94" t="s">
        <v>480</v>
      </c>
      <c r="G30" s="117">
        <v>1275.06203</v>
      </c>
      <c r="H30" s="117">
        <v>1276.61254</v>
      </c>
      <c r="I30" s="117">
        <v>87.2087248711697</v>
      </c>
      <c r="J30" s="92">
        <v>3</v>
      </c>
      <c r="K30" s="92">
        <v>1352.18</v>
      </c>
      <c r="L30" s="92" t="s">
        <v>380</v>
      </c>
      <c r="M30" s="91">
        <v>115.06</v>
      </c>
      <c r="N30" s="91">
        <v>73.97</v>
      </c>
      <c r="O30" s="91">
        <v>63</v>
      </c>
      <c r="P30" s="91" t="s">
        <v>442</v>
      </c>
      <c r="Q30" s="130"/>
    </row>
    <row r="31" ht="46.95" customHeight="1" outlineLevel="2" spans="1:17">
      <c r="A31" s="91">
        <v>23</v>
      </c>
      <c r="B31" s="94" t="s">
        <v>420</v>
      </c>
      <c r="C31" s="116" t="s">
        <v>490</v>
      </c>
      <c r="D31" s="94">
        <v>433101</v>
      </c>
      <c r="E31" s="94" t="s">
        <v>491</v>
      </c>
      <c r="F31" s="94" t="s">
        <v>492</v>
      </c>
      <c r="G31" s="117">
        <v>2010.86475</v>
      </c>
      <c r="H31" s="117">
        <v>2013.41</v>
      </c>
      <c r="I31" s="117">
        <v>81.8387191827875</v>
      </c>
      <c r="J31" s="92">
        <v>2</v>
      </c>
      <c r="K31" s="92">
        <v>2083</v>
      </c>
      <c r="L31" s="92" t="s">
        <v>380</v>
      </c>
      <c r="M31" s="91">
        <v>94.72</v>
      </c>
      <c r="N31" s="91">
        <v>61.22</v>
      </c>
      <c r="O31" s="91">
        <v>52</v>
      </c>
      <c r="P31" s="91" t="s">
        <v>442</v>
      </c>
      <c r="Q31" s="130"/>
    </row>
    <row r="32" ht="46.95" customHeight="1" outlineLevel="2" spans="1:17">
      <c r="A32" s="91">
        <v>24</v>
      </c>
      <c r="B32" s="91" t="s">
        <v>464</v>
      </c>
      <c r="C32" s="116" t="s">
        <v>415</v>
      </c>
      <c r="D32" s="91">
        <v>431026</v>
      </c>
      <c r="E32" s="94" t="s">
        <v>493</v>
      </c>
      <c r="F32" s="91" t="s">
        <v>494</v>
      </c>
      <c r="G32" s="117">
        <v>538.7945</v>
      </c>
      <c r="H32" s="117">
        <v>541.209</v>
      </c>
      <c r="I32" s="117">
        <v>78.6680472147451</v>
      </c>
      <c r="J32" s="92">
        <v>4</v>
      </c>
      <c r="K32" s="92">
        <v>1899.44</v>
      </c>
      <c r="L32" s="92" t="s">
        <v>380</v>
      </c>
      <c r="M32" s="91">
        <v>172.06</v>
      </c>
      <c r="N32" s="91">
        <v>112.05</v>
      </c>
      <c r="O32" s="91">
        <v>58</v>
      </c>
      <c r="P32" s="91" t="s">
        <v>442</v>
      </c>
      <c r="Q32" s="130"/>
    </row>
    <row r="33" ht="46.95" customHeight="1" outlineLevel="2" spans="1:17">
      <c r="A33" s="91">
        <v>25</v>
      </c>
      <c r="B33" s="91" t="s">
        <v>464</v>
      </c>
      <c r="C33" s="116" t="s">
        <v>415</v>
      </c>
      <c r="D33" s="91">
        <v>431026</v>
      </c>
      <c r="E33" s="94" t="s">
        <v>495</v>
      </c>
      <c r="F33" s="91" t="s">
        <v>494</v>
      </c>
      <c r="G33" s="117">
        <v>598.6745</v>
      </c>
      <c r="H33" s="117">
        <v>601.6555</v>
      </c>
      <c r="I33" s="117">
        <v>63.1331767863134</v>
      </c>
      <c r="J33" s="92">
        <v>2</v>
      </c>
      <c r="K33" s="92">
        <v>1882</v>
      </c>
      <c r="L33" s="92" t="s">
        <v>380</v>
      </c>
      <c r="M33" s="91">
        <v>178.73</v>
      </c>
      <c r="N33" s="91">
        <v>137.9</v>
      </c>
      <c r="O33" s="91">
        <v>73</v>
      </c>
      <c r="P33" s="91" t="s">
        <v>442</v>
      </c>
      <c r="Q33" s="130"/>
    </row>
    <row r="34" ht="46.95" customHeight="1" outlineLevel="2" spans="1:17">
      <c r="A34" s="91">
        <v>26</v>
      </c>
      <c r="B34" s="91" t="s">
        <v>464</v>
      </c>
      <c r="C34" s="91" t="s">
        <v>496</v>
      </c>
      <c r="D34" s="91" t="s">
        <v>497</v>
      </c>
      <c r="E34" s="94" t="s">
        <v>498</v>
      </c>
      <c r="F34" s="91" t="s">
        <v>494</v>
      </c>
      <c r="G34" s="117">
        <v>628.8825</v>
      </c>
      <c r="H34" s="117">
        <v>647.52022</v>
      </c>
      <c r="I34" s="117">
        <v>72.17266918915</v>
      </c>
      <c r="J34" s="92">
        <v>27</v>
      </c>
      <c r="K34" s="92">
        <v>13451.34</v>
      </c>
      <c r="L34" s="92" t="s">
        <v>380</v>
      </c>
      <c r="M34" s="102">
        <v>431.78</v>
      </c>
      <c r="N34" s="102">
        <v>322.93</v>
      </c>
      <c r="O34" s="102">
        <v>149</v>
      </c>
      <c r="P34" s="127" t="s">
        <v>442</v>
      </c>
      <c r="Q34" s="131"/>
    </row>
  </sheetData>
  <mergeCells count="14">
    <mergeCell ref="A2:Q2"/>
    <mergeCell ref="E3:I3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  <mergeCell ref="P3:P4"/>
    <mergeCell ref="Q3:Q4"/>
  </mergeCells>
  <pageMargins left="0.751388888888889" right="0.751388888888889" top="0.432638888888889" bottom="0.590277777777778" header="0.5" footer="0.5"/>
  <pageSetup paperSize="9" scale="62" fitToHeight="0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28"/>
  <sheetViews>
    <sheetView zoomScale="85" zoomScaleNormal="85" topLeftCell="A117" workbookViewId="0">
      <selection activeCell="A1" sqref="A1"/>
    </sheetView>
  </sheetViews>
  <sheetFormatPr defaultColWidth="10" defaultRowHeight="14.25"/>
  <cols>
    <col min="1" max="1" width="8.18333333333333" style="85" customWidth="1"/>
    <col min="2" max="2" width="21.2166666666667" style="85" customWidth="1"/>
    <col min="3" max="6" width="12.6666666666667" style="85" customWidth="1"/>
    <col min="7" max="9" width="20" style="85" customWidth="1"/>
    <col min="10" max="11" width="14.6666666666667" style="85" customWidth="1"/>
    <col min="12" max="15" width="12.3333333333333" style="85" customWidth="1"/>
    <col min="16" max="16" width="13.0916666666667" style="86" customWidth="1"/>
    <col min="17" max="16384" width="10" style="85"/>
  </cols>
  <sheetData>
    <row r="1" ht="21" customHeight="1" spans="1:1">
      <c r="A1" s="87" t="s">
        <v>499</v>
      </c>
    </row>
    <row r="2" ht="33" customHeight="1" spans="1:16">
      <c r="A2" s="88" t="s">
        <v>500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ht="36" customHeight="1" spans="1:16">
      <c r="A3" s="89" t="s">
        <v>3</v>
      </c>
      <c r="B3" s="89" t="s">
        <v>428</v>
      </c>
      <c r="C3" s="89" t="s">
        <v>5</v>
      </c>
      <c r="D3" s="90" t="s">
        <v>369</v>
      </c>
      <c r="E3" s="90" t="s">
        <v>364</v>
      </c>
      <c r="F3" s="90"/>
      <c r="G3" s="90"/>
      <c r="H3" s="90"/>
      <c r="I3" s="90"/>
      <c r="J3" s="90"/>
      <c r="K3" s="90"/>
      <c r="L3" s="90"/>
      <c r="M3" s="90" t="s">
        <v>431</v>
      </c>
      <c r="N3" s="90" t="s">
        <v>501</v>
      </c>
      <c r="O3" s="90" t="s">
        <v>502</v>
      </c>
      <c r="P3" s="95" t="s">
        <v>19</v>
      </c>
    </row>
    <row r="4" ht="45" spans="1:16">
      <c r="A4" s="89"/>
      <c r="B4" s="89"/>
      <c r="C4" s="89"/>
      <c r="D4" s="90"/>
      <c r="E4" s="90" t="s">
        <v>503</v>
      </c>
      <c r="F4" s="90" t="s">
        <v>20</v>
      </c>
      <c r="G4" s="89" t="s">
        <v>504</v>
      </c>
      <c r="H4" s="89" t="s">
        <v>505</v>
      </c>
      <c r="I4" s="89" t="s">
        <v>506</v>
      </c>
      <c r="J4" s="89" t="s">
        <v>507</v>
      </c>
      <c r="K4" s="89" t="s">
        <v>508</v>
      </c>
      <c r="L4" s="89" t="s">
        <v>509</v>
      </c>
      <c r="M4" s="90"/>
      <c r="N4" s="90"/>
      <c r="O4" s="90"/>
      <c r="P4" s="95"/>
    </row>
    <row r="5" ht="39.9" customHeight="1" spans="1:16">
      <c r="A5" s="91"/>
      <c r="B5" s="89" t="s">
        <v>510</v>
      </c>
      <c r="C5" s="91"/>
      <c r="D5" s="91"/>
      <c r="E5" s="92"/>
      <c r="F5" s="92"/>
      <c r="G5" s="92"/>
      <c r="H5" s="92"/>
      <c r="I5" s="92"/>
      <c r="J5" s="92"/>
      <c r="K5" s="92"/>
      <c r="L5" s="90">
        <v>81</v>
      </c>
      <c r="M5" s="92"/>
      <c r="N5" s="92"/>
      <c r="O5" s="92"/>
      <c r="P5" s="96"/>
    </row>
    <row r="6" ht="39.9" customHeight="1" spans="1:16">
      <c r="A6" s="91"/>
      <c r="B6" s="89" t="s">
        <v>161</v>
      </c>
      <c r="C6" s="91"/>
      <c r="D6" s="91"/>
      <c r="E6" s="92"/>
      <c r="F6" s="92"/>
      <c r="G6" s="92"/>
      <c r="H6" s="92"/>
      <c r="I6" s="92"/>
      <c r="J6" s="92"/>
      <c r="K6" s="92"/>
      <c r="L6" s="90">
        <v>5</v>
      </c>
      <c r="M6" s="92"/>
      <c r="N6" s="92"/>
      <c r="O6" s="92"/>
      <c r="P6" s="96"/>
    </row>
    <row r="7" ht="54.9" customHeight="1" spans="1:16">
      <c r="A7" s="91">
        <v>1</v>
      </c>
      <c r="B7" s="91" t="s">
        <v>161</v>
      </c>
      <c r="C7" s="91" t="s">
        <v>440</v>
      </c>
      <c r="D7" s="91">
        <v>430624</v>
      </c>
      <c r="E7" s="92" t="s">
        <v>441</v>
      </c>
      <c r="F7" s="92" t="s">
        <v>194</v>
      </c>
      <c r="G7" s="92" t="s">
        <v>511</v>
      </c>
      <c r="H7" s="92" t="s">
        <v>512</v>
      </c>
      <c r="I7" s="92" t="s">
        <v>512</v>
      </c>
      <c r="J7" s="92">
        <v>87.682</v>
      </c>
      <c r="K7" s="92">
        <v>87.682</v>
      </c>
      <c r="L7" s="92" t="s">
        <v>513</v>
      </c>
      <c r="M7" s="92" t="s">
        <v>380</v>
      </c>
      <c r="N7" s="92">
        <v>16</v>
      </c>
      <c r="O7" s="92">
        <v>1175.16</v>
      </c>
      <c r="P7" s="96" t="s">
        <v>514</v>
      </c>
    </row>
    <row r="8" ht="54.9" customHeight="1" spans="1:16">
      <c r="A8" s="91">
        <v>2</v>
      </c>
      <c r="B8" s="91" t="s">
        <v>161</v>
      </c>
      <c r="C8" s="91" t="s">
        <v>440</v>
      </c>
      <c r="D8" s="91">
        <v>430624</v>
      </c>
      <c r="E8" s="92" t="s">
        <v>441</v>
      </c>
      <c r="F8" s="92" t="s">
        <v>194</v>
      </c>
      <c r="G8" s="92" t="s">
        <v>515</v>
      </c>
      <c r="H8" s="92" t="s">
        <v>516</v>
      </c>
      <c r="I8" s="92" t="s">
        <v>517</v>
      </c>
      <c r="J8" s="92">
        <v>89.374</v>
      </c>
      <c r="K8" s="92">
        <v>89.374</v>
      </c>
      <c r="L8" s="92" t="s">
        <v>513</v>
      </c>
      <c r="M8" s="92" t="s">
        <v>380</v>
      </c>
      <c r="N8" s="92">
        <v>11.7</v>
      </c>
      <c r="O8" s="92">
        <v>6.4</v>
      </c>
      <c r="P8" s="96" t="s">
        <v>514</v>
      </c>
    </row>
    <row r="9" ht="54.9" customHeight="1" spans="1:16">
      <c r="A9" s="91">
        <v>3</v>
      </c>
      <c r="B9" s="91" t="s">
        <v>161</v>
      </c>
      <c r="C9" s="91" t="s">
        <v>440</v>
      </c>
      <c r="D9" s="91">
        <v>430624</v>
      </c>
      <c r="E9" s="92" t="s">
        <v>443</v>
      </c>
      <c r="F9" s="92" t="s">
        <v>194</v>
      </c>
      <c r="G9" s="92" t="s">
        <v>518</v>
      </c>
      <c r="H9" s="92" t="s">
        <v>519</v>
      </c>
      <c r="I9" s="92" t="s">
        <v>519</v>
      </c>
      <c r="J9" s="92">
        <v>101.423</v>
      </c>
      <c r="K9" s="92">
        <v>101.423</v>
      </c>
      <c r="L9" s="92" t="s">
        <v>513</v>
      </c>
      <c r="M9" s="92" t="s">
        <v>380</v>
      </c>
      <c r="N9" s="92">
        <v>13</v>
      </c>
      <c r="O9" s="92">
        <v>880.88</v>
      </c>
      <c r="P9" s="96" t="s">
        <v>514</v>
      </c>
    </row>
    <row r="10" ht="54.9" customHeight="1" spans="1:16">
      <c r="A10" s="91">
        <v>4</v>
      </c>
      <c r="B10" s="91" t="s">
        <v>161</v>
      </c>
      <c r="C10" s="91" t="s">
        <v>440</v>
      </c>
      <c r="D10" s="91">
        <v>430624</v>
      </c>
      <c r="E10" s="92" t="s">
        <v>443</v>
      </c>
      <c r="F10" s="92" t="s">
        <v>194</v>
      </c>
      <c r="G10" s="92" t="s">
        <v>520</v>
      </c>
      <c r="H10" s="92" t="s">
        <v>521</v>
      </c>
      <c r="I10" s="92" t="s">
        <v>521</v>
      </c>
      <c r="J10" s="92">
        <v>102.755</v>
      </c>
      <c r="K10" s="92">
        <v>102.755</v>
      </c>
      <c r="L10" s="92" t="s">
        <v>513</v>
      </c>
      <c r="M10" s="92" t="s">
        <v>380</v>
      </c>
      <c r="N10" s="92">
        <v>13</v>
      </c>
      <c r="O10" s="92">
        <v>996.88</v>
      </c>
      <c r="P10" s="96" t="s">
        <v>514</v>
      </c>
    </row>
    <row r="11" ht="54.9" customHeight="1" spans="1:16">
      <c r="A11" s="91">
        <v>5</v>
      </c>
      <c r="B11" s="91" t="s">
        <v>161</v>
      </c>
      <c r="C11" s="91" t="s">
        <v>440</v>
      </c>
      <c r="D11" s="91">
        <v>430624</v>
      </c>
      <c r="E11" s="92" t="s">
        <v>443</v>
      </c>
      <c r="F11" s="92" t="s">
        <v>194</v>
      </c>
      <c r="G11" s="92" t="s">
        <v>522</v>
      </c>
      <c r="H11" s="92" t="s">
        <v>523</v>
      </c>
      <c r="I11" s="92" t="s">
        <v>523</v>
      </c>
      <c r="J11" s="92">
        <v>104.302</v>
      </c>
      <c r="K11" s="92">
        <v>104.302</v>
      </c>
      <c r="L11" s="92" t="s">
        <v>513</v>
      </c>
      <c r="M11" s="92" t="s">
        <v>380</v>
      </c>
      <c r="N11" s="92">
        <v>13</v>
      </c>
      <c r="O11" s="92">
        <v>10.4</v>
      </c>
      <c r="P11" s="96" t="s">
        <v>514</v>
      </c>
    </row>
    <row r="12" ht="39.9" customHeight="1" spans="1:16">
      <c r="A12" s="91"/>
      <c r="B12" s="89" t="s">
        <v>524</v>
      </c>
      <c r="C12" s="91"/>
      <c r="D12" s="91"/>
      <c r="E12" s="91"/>
      <c r="F12" s="91"/>
      <c r="G12" s="91"/>
      <c r="H12" s="91"/>
      <c r="I12" s="91"/>
      <c r="J12" s="91"/>
      <c r="K12" s="91"/>
      <c r="L12" s="89">
        <v>8</v>
      </c>
      <c r="M12" s="91"/>
      <c r="N12" s="97"/>
      <c r="O12" s="91"/>
      <c r="P12" s="96"/>
    </row>
    <row r="13" ht="54.9" customHeight="1" spans="1:16">
      <c r="A13" s="91">
        <v>6</v>
      </c>
      <c r="B13" s="91" t="s">
        <v>444</v>
      </c>
      <c r="C13" s="91" t="s">
        <v>445</v>
      </c>
      <c r="D13" s="91">
        <v>430802</v>
      </c>
      <c r="E13" s="91" t="s">
        <v>446</v>
      </c>
      <c r="F13" s="91" t="s">
        <v>270</v>
      </c>
      <c r="G13" s="91" t="s">
        <v>525</v>
      </c>
      <c r="H13" s="91" t="s">
        <v>526</v>
      </c>
      <c r="I13" s="91" t="s">
        <v>526</v>
      </c>
      <c r="J13" s="91">
        <v>2110.499</v>
      </c>
      <c r="K13" s="91">
        <v>2110.499</v>
      </c>
      <c r="L13" s="91" t="s">
        <v>513</v>
      </c>
      <c r="M13" s="91" t="s">
        <v>380</v>
      </c>
      <c r="N13" s="97">
        <v>9.2</v>
      </c>
      <c r="O13" s="91">
        <v>126.92</v>
      </c>
      <c r="P13" s="96" t="s">
        <v>514</v>
      </c>
    </row>
    <row r="14" ht="54.9" customHeight="1" spans="1:16">
      <c r="A14" s="91">
        <v>7</v>
      </c>
      <c r="B14" s="91" t="s">
        <v>444</v>
      </c>
      <c r="C14" s="91" t="s">
        <v>445</v>
      </c>
      <c r="D14" s="91">
        <v>430802</v>
      </c>
      <c r="E14" s="91" t="s">
        <v>446</v>
      </c>
      <c r="F14" s="91" t="s">
        <v>270</v>
      </c>
      <c r="G14" s="91" t="s">
        <v>527</v>
      </c>
      <c r="H14" s="91" t="s">
        <v>528</v>
      </c>
      <c r="I14" s="91" t="s">
        <v>528</v>
      </c>
      <c r="J14" s="91">
        <v>2110.768</v>
      </c>
      <c r="K14" s="91">
        <v>2110.768</v>
      </c>
      <c r="L14" s="91" t="s">
        <v>513</v>
      </c>
      <c r="M14" s="91" t="s">
        <v>380</v>
      </c>
      <c r="N14" s="97">
        <v>8.5</v>
      </c>
      <c r="O14" s="91">
        <v>97</v>
      </c>
      <c r="P14" s="96" t="s">
        <v>514</v>
      </c>
    </row>
    <row r="15" ht="54.9" customHeight="1" spans="1:16">
      <c r="A15" s="91">
        <v>8</v>
      </c>
      <c r="B15" s="91" t="s">
        <v>444</v>
      </c>
      <c r="C15" s="91" t="s">
        <v>445</v>
      </c>
      <c r="D15" s="91">
        <v>430802</v>
      </c>
      <c r="E15" s="91" t="s">
        <v>446</v>
      </c>
      <c r="F15" s="91" t="s">
        <v>270</v>
      </c>
      <c r="G15" s="91" t="s">
        <v>529</v>
      </c>
      <c r="H15" s="91" t="s">
        <v>530</v>
      </c>
      <c r="I15" s="91" t="s">
        <v>530</v>
      </c>
      <c r="J15" s="91">
        <v>2110.921</v>
      </c>
      <c r="K15" s="91">
        <v>2110.921</v>
      </c>
      <c r="L15" s="91" t="s">
        <v>513</v>
      </c>
      <c r="M15" s="91" t="s">
        <v>380</v>
      </c>
      <c r="N15" s="97">
        <v>8.7</v>
      </c>
      <c r="O15" s="91">
        <v>110</v>
      </c>
      <c r="P15" s="96" t="s">
        <v>514</v>
      </c>
    </row>
    <row r="16" ht="54.9" customHeight="1" spans="1:16">
      <c r="A16" s="91">
        <v>9</v>
      </c>
      <c r="B16" s="91" t="s">
        <v>444</v>
      </c>
      <c r="C16" s="91" t="s">
        <v>445</v>
      </c>
      <c r="D16" s="91">
        <v>430802</v>
      </c>
      <c r="E16" s="91" t="s">
        <v>446</v>
      </c>
      <c r="F16" s="91" t="s">
        <v>270</v>
      </c>
      <c r="G16" s="91" t="s">
        <v>531</v>
      </c>
      <c r="H16" s="91" t="s">
        <v>532</v>
      </c>
      <c r="I16" s="91" t="s">
        <v>532</v>
      </c>
      <c r="J16" s="91">
        <v>2112.026</v>
      </c>
      <c r="K16" s="91">
        <v>2112.026</v>
      </c>
      <c r="L16" s="91" t="s">
        <v>513</v>
      </c>
      <c r="M16" s="91" t="s">
        <v>380</v>
      </c>
      <c r="N16" s="97">
        <v>11.25</v>
      </c>
      <c r="O16" s="91">
        <v>832</v>
      </c>
      <c r="P16" s="96" t="s">
        <v>514</v>
      </c>
    </row>
    <row r="17" ht="54.9" customHeight="1" spans="1:16">
      <c r="A17" s="91">
        <v>10</v>
      </c>
      <c r="B17" s="91" t="s">
        <v>444</v>
      </c>
      <c r="C17" s="91" t="s">
        <v>445</v>
      </c>
      <c r="D17" s="91">
        <v>430802</v>
      </c>
      <c r="E17" s="91" t="s">
        <v>446</v>
      </c>
      <c r="F17" s="91" t="s">
        <v>270</v>
      </c>
      <c r="G17" s="91" t="s">
        <v>533</v>
      </c>
      <c r="H17" s="91" t="s">
        <v>534</v>
      </c>
      <c r="I17" s="91" t="s">
        <v>534</v>
      </c>
      <c r="J17" s="91">
        <v>2112.905</v>
      </c>
      <c r="K17" s="91">
        <v>2112.905</v>
      </c>
      <c r="L17" s="91" t="s">
        <v>513</v>
      </c>
      <c r="M17" s="91" t="s">
        <v>380</v>
      </c>
      <c r="N17" s="97">
        <v>11.25</v>
      </c>
      <c r="O17" s="91">
        <v>1006</v>
      </c>
      <c r="P17" s="96" t="s">
        <v>514</v>
      </c>
    </row>
    <row r="18" ht="54.9" customHeight="1" spans="1:16">
      <c r="A18" s="91">
        <v>11</v>
      </c>
      <c r="B18" s="91" t="s">
        <v>444</v>
      </c>
      <c r="C18" s="91" t="s">
        <v>445</v>
      </c>
      <c r="D18" s="91">
        <v>430802</v>
      </c>
      <c r="E18" s="91" t="s">
        <v>446</v>
      </c>
      <c r="F18" s="91" t="s">
        <v>270</v>
      </c>
      <c r="G18" s="91" t="s">
        <v>535</v>
      </c>
      <c r="H18" s="91" t="s">
        <v>536</v>
      </c>
      <c r="I18" s="91" t="s">
        <v>536</v>
      </c>
      <c r="J18" s="91">
        <v>2112.937</v>
      </c>
      <c r="K18" s="91">
        <v>2112.937</v>
      </c>
      <c r="L18" s="91" t="s">
        <v>513</v>
      </c>
      <c r="M18" s="91" t="s">
        <v>380</v>
      </c>
      <c r="N18" s="97">
        <v>11.25</v>
      </c>
      <c r="O18" s="91">
        <v>552</v>
      </c>
      <c r="P18" s="96" t="s">
        <v>514</v>
      </c>
    </row>
    <row r="19" ht="54.9" customHeight="1" spans="1:16">
      <c r="A19" s="91">
        <v>12</v>
      </c>
      <c r="B19" s="91" t="s">
        <v>444</v>
      </c>
      <c r="C19" s="91" t="s">
        <v>445</v>
      </c>
      <c r="D19" s="91">
        <v>430802</v>
      </c>
      <c r="E19" s="91" t="s">
        <v>446</v>
      </c>
      <c r="F19" s="91" t="s">
        <v>270</v>
      </c>
      <c r="G19" s="91" t="s">
        <v>537</v>
      </c>
      <c r="H19" s="91" t="s">
        <v>538</v>
      </c>
      <c r="I19" s="91" t="s">
        <v>538</v>
      </c>
      <c r="J19" s="91">
        <v>2114.467</v>
      </c>
      <c r="K19" s="91">
        <v>2114.467</v>
      </c>
      <c r="L19" s="91" t="s">
        <v>539</v>
      </c>
      <c r="M19" s="91"/>
      <c r="N19" s="97">
        <v>13</v>
      </c>
      <c r="O19" s="91">
        <v>35.6</v>
      </c>
      <c r="P19" s="96" t="s">
        <v>514</v>
      </c>
    </row>
    <row r="20" ht="54.9" customHeight="1" spans="1:16">
      <c r="A20" s="91">
        <v>13</v>
      </c>
      <c r="B20" s="91" t="s">
        <v>444</v>
      </c>
      <c r="C20" s="91" t="s">
        <v>445</v>
      </c>
      <c r="D20" s="91">
        <v>430802</v>
      </c>
      <c r="E20" s="91" t="s">
        <v>446</v>
      </c>
      <c r="F20" s="91" t="s">
        <v>270</v>
      </c>
      <c r="G20" s="91" t="s">
        <v>540</v>
      </c>
      <c r="H20" s="91" t="s">
        <v>541</v>
      </c>
      <c r="I20" s="91" t="s">
        <v>541</v>
      </c>
      <c r="J20" s="91">
        <v>2114.522</v>
      </c>
      <c r="K20" s="91">
        <v>2114.522</v>
      </c>
      <c r="L20" s="91" t="s">
        <v>513</v>
      </c>
      <c r="M20" s="91" t="s">
        <v>380</v>
      </c>
      <c r="N20" s="97">
        <v>11.25</v>
      </c>
      <c r="O20" s="91">
        <v>1302</v>
      </c>
      <c r="P20" s="96" t="s">
        <v>514</v>
      </c>
    </row>
    <row r="21" ht="54.9" customHeight="1" spans="1:16">
      <c r="A21" s="91">
        <v>14</v>
      </c>
      <c r="B21" s="91" t="s">
        <v>444</v>
      </c>
      <c r="C21" s="91" t="s">
        <v>445</v>
      </c>
      <c r="D21" s="91">
        <v>430802</v>
      </c>
      <c r="E21" s="91" t="s">
        <v>446</v>
      </c>
      <c r="F21" s="91" t="s">
        <v>270</v>
      </c>
      <c r="G21" s="91" t="s">
        <v>542</v>
      </c>
      <c r="H21" s="91" t="s">
        <v>543</v>
      </c>
      <c r="I21" s="91" t="s">
        <v>544</v>
      </c>
      <c r="J21" s="91">
        <v>2114.645</v>
      </c>
      <c r="K21" s="91">
        <v>2109.009</v>
      </c>
      <c r="L21" s="91" t="s">
        <v>513</v>
      </c>
      <c r="M21" s="91" t="s">
        <v>380</v>
      </c>
      <c r="N21" s="97">
        <v>11.25</v>
      </c>
      <c r="O21" s="91">
        <v>120</v>
      </c>
      <c r="P21" s="96" t="s">
        <v>514</v>
      </c>
    </row>
    <row r="22" ht="39.9" customHeight="1" spans="1:16">
      <c r="A22" s="91"/>
      <c r="B22" s="89" t="s">
        <v>545</v>
      </c>
      <c r="C22" s="91"/>
      <c r="D22" s="92"/>
      <c r="E22" s="92"/>
      <c r="F22" s="92"/>
      <c r="G22" s="92"/>
      <c r="H22" s="92"/>
      <c r="I22" s="92"/>
      <c r="J22" s="92"/>
      <c r="K22" s="92"/>
      <c r="L22" s="90">
        <v>68</v>
      </c>
      <c r="M22" s="92"/>
      <c r="N22" s="92"/>
      <c r="O22" s="92"/>
      <c r="P22" s="96"/>
    </row>
    <row r="23" ht="54.9" customHeight="1" spans="1:16">
      <c r="A23" s="91">
        <v>15</v>
      </c>
      <c r="B23" s="91" t="s">
        <v>448</v>
      </c>
      <c r="C23" s="91" t="s">
        <v>449</v>
      </c>
      <c r="D23" s="92">
        <v>430681</v>
      </c>
      <c r="E23" s="92" t="s">
        <v>450</v>
      </c>
      <c r="F23" s="92" t="s">
        <v>451</v>
      </c>
      <c r="G23" s="92" t="s">
        <v>546</v>
      </c>
      <c r="H23" s="92" t="s">
        <v>547</v>
      </c>
      <c r="I23" s="92" t="s">
        <v>548</v>
      </c>
      <c r="J23" s="92">
        <v>615.049</v>
      </c>
      <c r="K23" s="92">
        <v>615.049</v>
      </c>
      <c r="L23" s="92" t="s">
        <v>513</v>
      </c>
      <c r="M23" s="92" t="s">
        <v>380</v>
      </c>
      <c r="N23" s="92">
        <v>17.25</v>
      </c>
      <c r="O23" s="92">
        <v>2606.12</v>
      </c>
      <c r="P23" s="96" t="s">
        <v>514</v>
      </c>
    </row>
    <row r="24" ht="54.9" customHeight="1" spans="1:16">
      <c r="A24" s="91">
        <v>16</v>
      </c>
      <c r="B24" s="91" t="s">
        <v>448</v>
      </c>
      <c r="C24" s="91" t="s">
        <v>449</v>
      </c>
      <c r="D24" s="92">
        <v>430681</v>
      </c>
      <c r="E24" s="92" t="s">
        <v>450</v>
      </c>
      <c r="F24" s="92" t="s">
        <v>451</v>
      </c>
      <c r="G24" s="92" t="s">
        <v>549</v>
      </c>
      <c r="H24" s="92" t="s">
        <v>550</v>
      </c>
      <c r="I24" s="92" t="s">
        <v>551</v>
      </c>
      <c r="J24" s="92">
        <v>616.813</v>
      </c>
      <c r="K24" s="92">
        <v>616.813</v>
      </c>
      <c r="L24" s="92" t="s">
        <v>513</v>
      </c>
      <c r="M24" s="92" t="s">
        <v>380</v>
      </c>
      <c r="N24" s="92">
        <v>19.25</v>
      </c>
      <c r="O24" s="92">
        <v>64.84</v>
      </c>
      <c r="P24" s="96" t="s">
        <v>514</v>
      </c>
    </row>
    <row r="25" ht="54.9" customHeight="1" spans="1:16">
      <c r="A25" s="91">
        <v>17</v>
      </c>
      <c r="B25" s="91" t="s">
        <v>452</v>
      </c>
      <c r="C25" s="91" t="s">
        <v>55</v>
      </c>
      <c r="D25" s="92">
        <v>430112</v>
      </c>
      <c r="E25" s="92" t="s">
        <v>453</v>
      </c>
      <c r="F25" s="92" t="s">
        <v>451</v>
      </c>
      <c r="G25" s="92" t="s">
        <v>552</v>
      </c>
      <c r="H25" s="92" t="s">
        <v>553</v>
      </c>
      <c r="I25" s="92" t="s">
        <v>554</v>
      </c>
      <c r="J25" s="92">
        <v>668.25</v>
      </c>
      <c r="K25" s="92">
        <v>668.25</v>
      </c>
      <c r="L25" s="92" t="s">
        <v>513</v>
      </c>
      <c r="M25" s="92" t="s">
        <v>380</v>
      </c>
      <c r="N25" s="92">
        <v>17.25</v>
      </c>
      <c r="O25" s="92">
        <v>306</v>
      </c>
      <c r="P25" s="96" t="s">
        <v>514</v>
      </c>
    </row>
    <row r="26" ht="54.9" customHeight="1" spans="1:16">
      <c r="A26" s="91">
        <v>18</v>
      </c>
      <c r="B26" s="91" t="s">
        <v>452</v>
      </c>
      <c r="C26" s="91" t="s">
        <v>55</v>
      </c>
      <c r="D26" s="92">
        <v>430112</v>
      </c>
      <c r="E26" s="92" t="s">
        <v>453</v>
      </c>
      <c r="F26" s="92" t="s">
        <v>451</v>
      </c>
      <c r="G26" s="93" t="s">
        <v>555</v>
      </c>
      <c r="H26" s="93" t="s">
        <v>556</v>
      </c>
      <c r="I26" s="93" t="s">
        <v>557</v>
      </c>
      <c r="J26" s="93">
        <v>673.408</v>
      </c>
      <c r="K26" s="93">
        <v>673.408</v>
      </c>
      <c r="L26" s="92" t="s">
        <v>539</v>
      </c>
      <c r="M26" s="92"/>
      <c r="N26" s="92">
        <v>17.25</v>
      </c>
      <c r="O26" s="93">
        <v>8306.93</v>
      </c>
      <c r="P26" s="96" t="s">
        <v>514</v>
      </c>
    </row>
    <row r="27" ht="54.9" customHeight="1" spans="1:16">
      <c r="A27" s="91">
        <v>19</v>
      </c>
      <c r="B27" s="91" t="s">
        <v>452</v>
      </c>
      <c r="C27" s="91" t="s">
        <v>55</v>
      </c>
      <c r="D27" s="92">
        <v>430112</v>
      </c>
      <c r="E27" s="92" t="s">
        <v>453</v>
      </c>
      <c r="F27" s="92" t="s">
        <v>451</v>
      </c>
      <c r="G27" s="93" t="s">
        <v>558</v>
      </c>
      <c r="H27" s="93" t="s">
        <v>559</v>
      </c>
      <c r="I27" s="92"/>
      <c r="J27" s="93">
        <v>675.172</v>
      </c>
      <c r="K27" s="92"/>
      <c r="L27" s="92" t="s">
        <v>539</v>
      </c>
      <c r="M27" s="92"/>
      <c r="N27" s="91">
        <v>9</v>
      </c>
      <c r="O27" s="93">
        <v>102.3</v>
      </c>
      <c r="P27" s="96" t="s">
        <v>514</v>
      </c>
    </row>
    <row r="28" ht="54.9" customHeight="1" spans="1:16">
      <c r="A28" s="91">
        <v>20</v>
      </c>
      <c r="B28" s="91" t="s">
        <v>452</v>
      </c>
      <c r="C28" s="91" t="s">
        <v>55</v>
      </c>
      <c r="D28" s="92">
        <v>430112</v>
      </c>
      <c r="E28" s="92" t="s">
        <v>453</v>
      </c>
      <c r="F28" s="92" t="s">
        <v>451</v>
      </c>
      <c r="G28" s="93" t="s">
        <v>560</v>
      </c>
      <c r="H28" s="93" t="s">
        <v>561</v>
      </c>
      <c r="I28" s="92"/>
      <c r="J28" s="93">
        <v>675.264</v>
      </c>
      <c r="K28" s="92"/>
      <c r="L28" s="92" t="s">
        <v>539</v>
      </c>
      <c r="M28" s="92"/>
      <c r="N28" s="91">
        <v>8.5</v>
      </c>
      <c r="O28" s="93">
        <v>183</v>
      </c>
      <c r="P28" s="96" t="s">
        <v>514</v>
      </c>
    </row>
    <row r="29" ht="54.9" customHeight="1" spans="1:16">
      <c r="A29" s="91">
        <v>21</v>
      </c>
      <c r="B29" s="91" t="s">
        <v>452</v>
      </c>
      <c r="C29" s="91" t="s">
        <v>55</v>
      </c>
      <c r="D29" s="92">
        <v>430112</v>
      </c>
      <c r="E29" s="92" t="s">
        <v>453</v>
      </c>
      <c r="F29" s="92" t="s">
        <v>451</v>
      </c>
      <c r="G29" s="92" t="s">
        <v>562</v>
      </c>
      <c r="H29" s="92" t="s">
        <v>563</v>
      </c>
      <c r="I29" s="92"/>
      <c r="J29" s="92">
        <v>675.326</v>
      </c>
      <c r="K29" s="92"/>
      <c r="L29" s="92" t="s">
        <v>513</v>
      </c>
      <c r="M29" s="92" t="s">
        <v>380</v>
      </c>
      <c r="N29" s="92">
        <v>8.5</v>
      </c>
      <c r="O29" s="92">
        <v>183</v>
      </c>
      <c r="P29" s="96" t="s">
        <v>514</v>
      </c>
    </row>
    <row r="30" ht="54.9" customHeight="1" spans="1:16">
      <c r="A30" s="91">
        <v>22</v>
      </c>
      <c r="B30" s="91" t="s">
        <v>452</v>
      </c>
      <c r="C30" s="91" t="s">
        <v>55</v>
      </c>
      <c r="D30" s="92">
        <v>430112</v>
      </c>
      <c r="E30" s="92" t="s">
        <v>453</v>
      </c>
      <c r="F30" s="92" t="s">
        <v>451</v>
      </c>
      <c r="G30" s="93" t="s">
        <v>564</v>
      </c>
      <c r="H30" s="93" t="s">
        <v>565</v>
      </c>
      <c r="I30" s="92"/>
      <c r="J30" s="93">
        <v>675.409</v>
      </c>
      <c r="K30" s="92"/>
      <c r="L30" s="92" t="s">
        <v>539</v>
      </c>
      <c r="M30" s="92"/>
      <c r="N30" s="91">
        <v>8.5</v>
      </c>
      <c r="O30" s="93">
        <v>60</v>
      </c>
      <c r="P30" s="96" t="s">
        <v>514</v>
      </c>
    </row>
    <row r="31" ht="54.9" customHeight="1" spans="1:16">
      <c r="A31" s="91">
        <v>23</v>
      </c>
      <c r="B31" s="91" t="s">
        <v>452</v>
      </c>
      <c r="C31" s="91" t="s">
        <v>55</v>
      </c>
      <c r="D31" s="92">
        <v>430112</v>
      </c>
      <c r="E31" s="92" t="s">
        <v>453</v>
      </c>
      <c r="F31" s="92" t="s">
        <v>451</v>
      </c>
      <c r="G31" s="93" t="s">
        <v>566</v>
      </c>
      <c r="H31" s="93" t="s">
        <v>567</v>
      </c>
      <c r="I31" s="92"/>
      <c r="J31" s="93">
        <v>675.516</v>
      </c>
      <c r="K31" s="92"/>
      <c r="L31" s="92" t="s">
        <v>539</v>
      </c>
      <c r="M31" s="92"/>
      <c r="N31" s="91">
        <v>8.5</v>
      </c>
      <c r="O31" s="93">
        <v>45</v>
      </c>
      <c r="P31" s="96" t="s">
        <v>514</v>
      </c>
    </row>
    <row r="32" ht="54.9" customHeight="1" spans="1:16">
      <c r="A32" s="91">
        <v>24</v>
      </c>
      <c r="B32" s="91" t="s">
        <v>452</v>
      </c>
      <c r="C32" s="91" t="s">
        <v>55</v>
      </c>
      <c r="D32" s="92">
        <v>430112</v>
      </c>
      <c r="E32" s="92" t="s">
        <v>453</v>
      </c>
      <c r="F32" s="92" t="s">
        <v>451</v>
      </c>
      <c r="G32" s="93" t="s">
        <v>568</v>
      </c>
      <c r="H32" s="93" t="s">
        <v>569</v>
      </c>
      <c r="I32" s="92"/>
      <c r="J32" s="93">
        <v>675.546</v>
      </c>
      <c r="K32" s="92"/>
      <c r="L32" s="92" t="s">
        <v>539</v>
      </c>
      <c r="M32" s="92"/>
      <c r="N32" s="91">
        <v>15.5</v>
      </c>
      <c r="O32" s="93">
        <v>163</v>
      </c>
      <c r="P32" s="96" t="s">
        <v>514</v>
      </c>
    </row>
    <row r="33" ht="54.9" customHeight="1" spans="1:16">
      <c r="A33" s="91">
        <v>25</v>
      </c>
      <c r="B33" s="91" t="s">
        <v>452</v>
      </c>
      <c r="C33" s="91" t="s">
        <v>55</v>
      </c>
      <c r="D33" s="92">
        <v>430112</v>
      </c>
      <c r="E33" s="92" t="s">
        <v>453</v>
      </c>
      <c r="F33" s="92" t="s">
        <v>451</v>
      </c>
      <c r="G33" s="93" t="s">
        <v>570</v>
      </c>
      <c r="H33" s="93" t="s">
        <v>571</v>
      </c>
      <c r="I33" s="92"/>
      <c r="J33" s="93">
        <v>675.597</v>
      </c>
      <c r="K33" s="92"/>
      <c r="L33" s="92" t="s">
        <v>539</v>
      </c>
      <c r="M33" s="92"/>
      <c r="N33" s="91">
        <v>8.5</v>
      </c>
      <c r="O33" s="93">
        <v>93</v>
      </c>
      <c r="P33" s="96" t="s">
        <v>514</v>
      </c>
    </row>
    <row r="34" ht="54.9" customHeight="1" spans="1:16">
      <c r="A34" s="91">
        <v>26</v>
      </c>
      <c r="B34" s="91" t="s">
        <v>452</v>
      </c>
      <c r="C34" s="91" t="s">
        <v>55</v>
      </c>
      <c r="D34" s="92">
        <v>430112</v>
      </c>
      <c r="E34" s="92" t="s">
        <v>453</v>
      </c>
      <c r="F34" s="92" t="s">
        <v>451</v>
      </c>
      <c r="G34" s="93" t="s">
        <v>572</v>
      </c>
      <c r="H34" s="93" t="s">
        <v>573</v>
      </c>
      <c r="I34" s="93" t="s">
        <v>574</v>
      </c>
      <c r="J34" s="93">
        <v>678.054</v>
      </c>
      <c r="K34" s="93">
        <v>678.054</v>
      </c>
      <c r="L34" s="92" t="s">
        <v>539</v>
      </c>
      <c r="M34" s="92"/>
      <c r="N34" s="91">
        <v>17.25</v>
      </c>
      <c r="O34" s="93">
        <v>64.8</v>
      </c>
      <c r="P34" s="96" t="s">
        <v>514</v>
      </c>
    </row>
    <row r="35" ht="54.9" customHeight="1" spans="1:16">
      <c r="A35" s="91">
        <v>27</v>
      </c>
      <c r="B35" s="91" t="s">
        <v>452</v>
      </c>
      <c r="C35" s="91" t="s">
        <v>55</v>
      </c>
      <c r="D35" s="92">
        <v>430112</v>
      </c>
      <c r="E35" s="92" t="s">
        <v>453</v>
      </c>
      <c r="F35" s="92" t="s">
        <v>451</v>
      </c>
      <c r="G35" s="93" t="s">
        <v>575</v>
      </c>
      <c r="H35" s="93" t="s">
        <v>576</v>
      </c>
      <c r="I35" s="93" t="s">
        <v>577</v>
      </c>
      <c r="J35" s="93">
        <v>680.267</v>
      </c>
      <c r="K35" s="93">
        <v>680.267</v>
      </c>
      <c r="L35" s="92" t="s">
        <v>539</v>
      </c>
      <c r="M35" s="92"/>
      <c r="N35" s="91">
        <v>19.65</v>
      </c>
      <c r="O35" s="93">
        <v>41</v>
      </c>
      <c r="P35" s="96" t="s">
        <v>514</v>
      </c>
    </row>
    <row r="36" ht="54.9" customHeight="1" spans="1:16">
      <c r="A36" s="91">
        <v>28</v>
      </c>
      <c r="B36" s="91" t="s">
        <v>452</v>
      </c>
      <c r="C36" s="91" t="s">
        <v>55</v>
      </c>
      <c r="D36" s="92">
        <v>430112</v>
      </c>
      <c r="E36" s="92" t="s">
        <v>453</v>
      </c>
      <c r="F36" s="92" t="s">
        <v>451</v>
      </c>
      <c r="G36" s="93" t="s">
        <v>578</v>
      </c>
      <c r="H36" s="93" t="s">
        <v>579</v>
      </c>
      <c r="I36" s="93" t="s">
        <v>580</v>
      </c>
      <c r="J36" s="93">
        <v>681.735</v>
      </c>
      <c r="K36" s="93">
        <v>681.735</v>
      </c>
      <c r="L36" s="92" t="s">
        <v>539</v>
      </c>
      <c r="M36" s="92"/>
      <c r="N36" s="91">
        <v>17.25</v>
      </c>
      <c r="O36" s="93">
        <v>64.8</v>
      </c>
      <c r="P36" s="96" t="s">
        <v>514</v>
      </c>
    </row>
    <row r="37" ht="54.9" customHeight="1" spans="1:16">
      <c r="A37" s="91">
        <v>29</v>
      </c>
      <c r="B37" s="91" t="s">
        <v>452</v>
      </c>
      <c r="C37" s="91" t="s">
        <v>55</v>
      </c>
      <c r="D37" s="92">
        <v>430112</v>
      </c>
      <c r="E37" s="92" t="s">
        <v>453</v>
      </c>
      <c r="F37" s="92" t="s">
        <v>451</v>
      </c>
      <c r="G37" s="92" t="s">
        <v>581</v>
      </c>
      <c r="H37" s="92" t="s">
        <v>582</v>
      </c>
      <c r="I37" s="92"/>
      <c r="J37" s="92">
        <v>682.048</v>
      </c>
      <c r="K37" s="92"/>
      <c r="L37" s="92" t="s">
        <v>513</v>
      </c>
      <c r="M37" s="92" t="s">
        <v>380</v>
      </c>
      <c r="N37" s="92">
        <v>9</v>
      </c>
      <c r="O37" s="92">
        <v>70</v>
      </c>
      <c r="P37" s="96" t="s">
        <v>514</v>
      </c>
    </row>
    <row r="38" ht="54.9" customHeight="1" spans="1:16">
      <c r="A38" s="91">
        <v>30</v>
      </c>
      <c r="B38" s="91" t="s">
        <v>452</v>
      </c>
      <c r="C38" s="91" t="s">
        <v>55</v>
      </c>
      <c r="D38" s="92">
        <v>430112</v>
      </c>
      <c r="E38" s="92" t="s">
        <v>453</v>
      </c>
      <c r="F38" s="92" t="s">
        <v>451</v>
      </c>
      <c r="G38" s="93" t="s">
        <v>583</v>
      </c>
      <c r="H38" s="93" t="s">
        <v>584</v>
      </c>
      <c r="I38" s="93" t="s">
        <v>585</v>
      </c>
      <c r="J38" s="93">
        <v>682.885</v>
      </c>
      <c r="K38" s="93">
        <v>682.885</v>
      </c>
      <c r="L38" s="92" t="s">
        <v>539</v>
      </c>
      <c r="M38" s="92"/>
      <c r="N38" s="91">
        <v>16.75</v>
      </c>
      <c r="O38" s="93">
        <v>64.8</v>
      </c>
      <c r="P38" s="96" t="s">
        <v>514</v>
      </c>
    </row>
    <row r="39" ht="54.9" customHeight="1" spans="1:16">
      <c r="A39" s="91">
        <v>31</v>
      </c>
      <c r="B39" s="91" t="s">
        <v>452</v>
      </c>
      <c r="C39" s="91" t="s">
        <v>55</v>
      </c>
      <c r="D39" s="92">
        <v>430112</v>
      </c>
      <c r="E39" s="92" t="s">
        <v>453</v>
      </c>
      <c r="F39" s="92" t="s">
        <v>451</v>
      </c>
      <c r="G39" s="93" t="s">
        <v>586</v>
      </c>
      <c r="H39" s="93" t="s">
        <v>587</v>
      </c>
      <c r="I39" s="93" t="s">
        <v>588</v>
      </c>
      <c r="J39" s="93">
        <v>683.714</v>
      </c>
      <c r="K39" s="93">
        <v>683.714</v>
      </c>
      <c r="L39" s="92" t="s">
        <v>539</v>
      </c>
      <c r="M39" s="92"/>
      <c r="N39" s="91">
        <v>17.25</v>
      </c>
      <c r="O39" s="93">
        <v>104.8</v>
      </c>
      <c r="P39" s="96" t="s">
        <v>514</v>
      </c>
    </row>
    <row r="40" ht="54.9" customHeight="1" spans="1:16">
      <c r="A40" s="91">
        <v>32</v>
      </c>
      <c r="B40" s="91" t="s">
        <v>452</v>
      </c>
      <c r="C40" s="91" t="s">
        <v>55</v>
      </c>
      <c r="D40" s="92">
        <v>430112</v>
      </c>
      <c r="E40" s="92" t="s">
        <v>453</v>
      </c>
      <c r="F40" s="92" t="s">
        <v>451</v>
      </c>
      <c r="G40" s="92" t="s">
        <v>589</v>
      </c>
      <c r="H40" s="92" t="s">
        <v>590</v>
      </c>
      <c r="I40" s="92" t="s">
        <v>591</v>
      </c>
      <c r="J40" s="92">
        <v>686.135</v>
      </c>
      <c r="K40" s="92">
        <v>686.145</v>
      </c>
      <c r="L40" s="92" t="s">
        <v>513</v>
      </c>
      <c r="M40" s="92" t="s">
        <v>380</v>
      </c>
      <c r="N40" s="92">
        <v>16.75</v>
      </c>
      <c r="O40" s="92">
        <v>1515.12</v>
      </c>
      <c r="P40" s="96" t="s">
        <v>514</v>
      </c>
    </row>
    <row r="41" ht="54.9" customHeight="1" spans="1:16">
      <c r="A41" s="91">
        <v>33</v>
      </c>
      <c r="B41" s="91" t="s">
        <v>454</v>
      </c>
      <c r="C41" s="91" t="s">
        <v>592</v>
      </c>
      <c r="D41" s="92">
        <v>430422</v>
      </c>
      <c r="E41" s="92" t="s">
        <v>457</v>
      </c>
      <c r="F41" s="92" t="s">
        <v>451</v>
      </c>
      <c r="G41" s="92" t="s">
        <v>593</v>
      </c>
      <c r="H41" s="92" t="s">
        <v>594</v>
      </c>
      <c r="I41" s="92" t="s">
        <v>595</v>
      </c>
      <c r="J41" s="92">
        <v>893.557</v>
      </c>
      <c r="K41" s="92">
        <v>893.557</v>
      </c>
      <c r="L41" s="92" t="s">
        <v>513</v>
      </c>
      <c r="M41" s="92" t="s">
        <v>380</v>
      </c>
      <c r="N41" s="92">
        <v>18.25</v>
      </c>
      <c r="O41" s="92">
        <v>1312</v>
      </c>
      <c r="P41" s="96" t="s">
        <v>514</v>
      </c>
    </row>
    <row r="42" ht="54.9" customHeight="1" spans="1:16">
      <c r="A42" s="91">
        <v>34</v>
      </c>
      <c r="B42" s="91" t="s">
        <v>454</v>
      </c>
      <c r="C42" s="91" t="s">
        <v>596</v>
      </c>
      <c r="D42" s="92">
        <v>430482</v>
      </c>
      <c r="E42" s="92" t="s">
        <v>457</v>
      </c>
      <c r="F42" s="92" t="s">
        <v>451</v>
      </c>
      <c r="G42" s="92" t="s">
        <v>597</v>
      </c>
      <c r="H42" s="92" t="s">
        <v>598</v>
      </c>
      <c r="I42" s="92" t="s">
        <v>599</v>
      </c>
      <c r="J42" s="92">
        <v>894.917</v>
      </c>
      <c r="K42" s="92">
        <v>894.917</v>
      </c>
      <c r="L42" s="92" t="s">
        <v>513</v>
      </c>
      <c r="M42" s="92" t="s">
        <v>380</v>
      </c>
      <c r="N42" s="92">
        <v>16.85</v>
      </c>
      <c r="O42" s="92">
        <v>63</v>
      </c>
      <c r="P42" s="96" t="s">
        <v>514</v>
      </c>
    </row>
    <row r="43" ht="54.9" customHeight="1" spans="1:16">
      <c r="A43" s="91">
        <v>35</v>
      </c>
      <c r="B43" s="91" t="s">
        <v>454</v>
      </c>
      <c r="C43" s="91" t="s">
        <v>596</v>
      </c>
      <c r="D43" s="92">
        <v>430482</v>
      </c>
      <c r="E43" s="92" t="s">
        <v>461</v>
      </c>
      <c r="F43" s="92" t="s">
        <v>451</v>
      </c>
      <c r="G43" s="92" t="s">
        <v>600</v>
      </c>
      <c r="H43" s="92" t="s">
        <v>601</v>
      </c>
      <c r="I43" s="92" t="s">
        <v>602</v>
      </c>
      <c r="J43" s="92">
        <v>944.283</v>
      </c>
      <c r="K43" s="92">
        <v>944.283</v>
      </c>
      <c r="L43" s="92" t="s">
        <v>513</v>
      </c>
      <c r="M43" s="92" t="s">
        <v>380</v>
      </c>
      <c r="N43" s="92">
        <v>16.5</v>
      </c>
      <c r="O43" s="92">
        <v>1146</v>
      </c>
      <c r="P43" s="96" t="s">
        <v>514</v>
      </c>
    </row>
    <row r="44" ht="54.9" customHeight="1" spans="1:16">
      <c r="A44" s="91">
        <v>36</v>
      </c>
      <c r="B44" s="91" t="s">
        <v>464</v>
      </c>
      <c r="C44" s="91" t="s">
        <v>603</v>
      </c>
      <c r="D44" s="92">
        <v>431021</v>
      </c>
      <c r="E44" s="92" t="s">
        <v>461</v>
      </c>
      <c r="F44" s="92" t="s">
        <v>451</v>
      </c>
      <c r="G44" s="92" t="s">
        <v>604</v>
      </c>
      <c r="H44" s="92" t="s">
        <v>605</v>
      </c>
      <c r="I44" s="92" t="s">
        <v>606</v>
      </c>
      <c r="J44" s="92">
        <v>946.575</v>
      </c>
      <c r="K44" s="92">
        <v>946.575</v>
      </c>
      <c r="L44" s="92" t="s">
        <v>513</v>
      </c>
      <c r="M44" s="92" t="s">
        <v>380</v>
      </c>
      <c r="N44" s="92">
        <v>16.75</v>
      </c>
      <c r="O44" s="92">
        <v>396</v>
      </c>
      <c r="P44" s="98" t="s">
        <v>607</v>
      </c>
    </row>
    <row r="45" ht="54.9" customHeight="1" spans="1:16">
      <c r="A45" s="91">
        <v>37</v>
      </c>
      <c r="B45" s="91" t="s">
        <v>448</v>
      </c>
      <c r="C45" s="91" t="s">
        <v>166</v>
      </c>
      <c r="D45" s="92">
        <v>430626</v>
      </c>
      <c r="E45" s="92" t="s">
        <v>462</v>
      </c>
      <c r="F45" s="92" t="s">
        <v>463</v>
      </c>
      <c r="G45" s="92" t="s">
        <v>608</v>
      </c>
      <c r="H45" s="92" t="s">
        <v>609</v>
      </c>
      <c r="I45" s="92" t="s">
        <v>610</v>
      </c>
      <c r="J45" s="92">
        <v>224.295</v>
      </c>
      <c r="K45" s="92">
        <v>224.295</v>
      </c>
      <c r="L45" s="92" t="s">
        <v>513</v>
      </c>
      <c r="M45" s="92" t="s">
        <v>380</v>
      </c>
      <c r="N45" s="92">
        <v>14.5</v>
      </c>
      <c r="O45" s="92">
        <v>1077</v>
      </c>
      <c r="P45" s="96" t="s">
        <v>514</v>
      </c>
    </row>
    <row r="46" ht="54.9" customHeight="1" spans="1:16">
      <c r="A46" s="91">
        <v>38</v>
      </c>
      <c r="B46" s="91" t="s">
        <v>448</v>
      </c>
      <c r="C46" s="91" t="s">
        <v>166</v>
      </c>
      <c r="D46" s="92">
        <v>430626</v>
      </c>
      <c r="E46" s="92" t="s">
        <v>462</v>
      </c>
      <c r="F46" s="92" t="s">
        <v>463</v>
      </c>
      <c r="G46" s="92" t="s">
        <v>611</v>
      </c>
      <c r="H46" s="92" t="s">
        <v>612</v>
      </c>
      <c r="I46" s="92" t="s">
        <v>613</v>
      </c>
      <c r="J46" s="92">
        <v>225.027</v>
      </c>
      <c r="K46" s="92">
        <v>225.009</v>
      </c>
      <c r="L46" s="92" t="s">
        <v>513</v>
      </c>
      <c r="M46" s="92" t="s">
        <v>380</v>
      </c>
      <c r="N46" s="92">
        <v>12.75</v>
      </c>
      <c r="O46" s="92">
        <v>125.08</v>
      </c>
      <c r="P46" s="96" t="s">
        <v>514</v>
      </c>
    </row>
    <row r="47" ht="54.9" customHeight="1" spans="1:16">
      <c r="A47" s="91">
        <v>39</v>
      </c>
      <c r="B47" s="91" t="s">
        <v>448</v>
      </c>
      <c r="C47" s="91" t="s">
        <v>166</v>
      </c>
      <c r="D47" s="92">
        <v>430626</v>
      </c>
      <c r="E47" s="92" t="s">
        <v>462</v>
      </c>
      <c r="F47" s="92" t="s">
        <v>463</v>
      </c>
      <c r="G47" s="92" t="s">
        <v>614</v>
      </c>
      <c r="H47" s="92" t="s">
        <v>615</v>
      </c>
      <c r="I47" s="92" t="s">
        <v>616</v>
      </c>
      <c r="J47" s="92">
        <v>225.95</v>
      </c>
      <c r="K47" s="92">
        <v>225.95</v>
      </c>
      <c r="L47" s="92" t="s">
        <v>513</v>
      </c>
      <c r="M47" s="92" t="s">
        <v>380</v>
      </c>
      <c r="N47" s="92">
        <v>12.75</v>
      </c>
      <c r="O47" s="92">
        <v>165.08</v>
      </c>
      <c r="P47" s="96" t="s">
        <v>514</v>
      </c>
    </row>
    <row r="48" ht="54.9" customHeight="1" spans="1:16">
      <c r="A48" s="91">
        <v>40</v>
      </c>
      <c r="B48" s="91" t="s">
        <v>464</v>
      </c>
      <c r="C48" s="91" t="s">
        <v>415</v>
      </c>
      <c r="D48" s="92">
        <v>431026</v>
      </c>
      <c r="E48" s="92" t="s">
        <v>465</v>
      </c>
      <c r="F48" s="92" t="s">
        <v>463</v>
      </c>
      <c r="G48" s="92" t="s">
        <v>617</v>
      </c>
      <c r="H48" s="92" t="s">
        <v>618</v>
      </c>
      <c r="I48" s="92" t="s">
        <v>619</v>
      </c>
      <c r="J48" s="92">
        <v>614.497</v>
      </c>
      <c r="K48" s="92">
        <v>614.497</v>
      </c>
      <c r="L48" s="92" t="s">
        <v>513</v>
      </c>
      <c r="M48" s="92" t="s">
        <v>380</v>
      </c>
      <c r="N48" s="92">
        <v>12</v>
      </c>
      <c r="O48" s="92">
        <v>366</v>
      </c>
      <c r="P48" s="96" t="s">
        <v>514</v>
      </c>
    </row>
    <row r="49" ht="54.9" customHeight="1" spans="1:16">
      <c r="A49" s="91">
        <v>41</v>
      </c>
      <c r="B49" s="91" t="s">
        <v>464</v>
      </c>
      <c r="C49" s="91" t="s">
        <v>415</v>
      </c>
      <c r="D49" s="92">
        <v>431026</v>
      </c>
      <c r="E49" s="92" t="s">
        <v>465</v>
      </c>
      <c r="F49" s="92" t="s">
        <v>463</v>
      </c>
      <c r="G49" s="92" t="s">
        <v>620</v>
      </c>
      <c r="H49" s="92" t="s">
        <v>621</v>
      </c>
      <c r="I49" s="92" t="s">
        <v>622</v>
      </c>
      <c r="J49" s="92">
        <v>615.015</v>
      </c>
      <c r="K49" s="92">
        <v>615.015</v>
      </c>
      <c r="L49" s="92" t="s">
        <v>513</v>
      </c>
      <c r="M49" s="92" t="s">
        <v>380</v>
      </c>
      <c r="N49" s="92">
        <v>12</v>
      </c>
      <c r="O49" s="92">
        <v>380.94</v>
      </c>
      <c r="P49" s="96" t="s">
        <v>514</v>
      </c>
    </row>
    <row r="50" ht="54.9" customHeight="1" spans="1:16">
      <c r="A50" s="91">
        <v>42</v>
      </c>
      <c r="B50" s="91" t="s">
        <v>464</v>
      </c>
      <c r="C50" s="91" t="s">
        <v>415</v>
      </c>
      <c r="D50" s="92">
        <v>431026</v>
      </c>
      <c r="E50" s="92" t="s">
        <v>465</v>
      </c>
      <c r="F50" s="92" t="s">
        <v>463</v>
      </c>
      <c r="G50" s="92" t="s">
        <v>623</v>
      </c>
      <c r="H50" s="92" t="s">
        <v>624</v>
      </c>
      <c r="I50" s="92" t="s">
        <v>625</v>
      </c>
      <c r="J50" s="92">
        <v>615.44</v>
      </c>
      <c r="K50" s="92">
        <v>615.44</v>
      </c>
      <c r="L50" s="92" t="s">
        <v>513</v>
      </c>
      <c r="M50" s="92" t="s">
        <v>380</v>
      </c>
      <c r="N50" s="92">
        <v>12</v>
      </c>
      <c r="O50" s="92">
        <v>276.01</v>
      </c>
      <c r="P50" s="96" t="s">
        <v>514</v>
      </c>
    </row>
    <row r="51" ht="54.9" customHeight="1" spans="1:16">
      <c r="A51" s="91">
        <v>43</v>
      </c>
      <c r="B51" s="94" t="s">
        <v>452</v>
      </c>
      <c r="C51" s="94" t="s">
        <v>27</v>
      </c>
      <c r="D51" s="94">
        <v>430181</v>
      </c>
      <c r="E51" s="94" t="s">
        <v>466</v>
      </c>
      <c r="F51" s="94" t="s">
        <v>463</v>
      </c>
      <c r="G51" s="94" t="s">
        <v>626</v>
      </c>
      <c r="H51" s="93" t="s">
        <v>627</v>
      </c>
      <c r="I51" s="93" t="s">
        <v>628</v>
      </c>
      <c r="J51" s="93">
        <v>284.001</v>
      </c>
      <c r="K51" s="93">
        <v>284.006</v>
      </c>
      <c r="L51" s="92" t="s">
        <v>513</v>
      </c>
      <c r="M51" s="92" t="s">
        <v>380</v>
      </c>
      <c r="N51" s="91">
        <v>13</v>
      </c>
      <c r="O51" s="94">
        <v>1456</v>
      </c>
      <c r="P51" s="96" t="s">
        <v>514</v>
      </c>
    </row>
    <row r="52" ht="54.9" customHeight="1" spans="1:16">
      <c r="A52" s="91">
        <v>44</v>
      </c>
      <c r="B52" s="94" t="s">
        <v>452</v>
      </c>
      <c r="C52" s="94" t="s">
        <v>27</v>
      </c>
      <c r="D52" s="94">
        <v>430181</v>
      </c>
      <c r="E52" s="94" t="s">
        <v>466</v>
      </c>
      <c r="F52" s="94" t="s">
        <v>463</v>
      </c>
      <c r="G52" s="94" t="s">
        <v>629</v>
      </c>
      <c r="H52" s="93" t="s">
        <v>630</v>
      </c>
      <c r="I52" s="93" t="s">
        <v>631</v>
      </c>
      <c r="J52" s="93">
        <v>285.412</v>
      </c>
      <c r="K52" s="93">
        <v>285.427</v>
      </c>
      <c r="L52" s="92" t="s">
        <v>513</v>
      </c>
      <c r="M52" s="92" t="s">
        <v>380</v>
      </c>
      <c r="N52" s="91">
        <v>13</v>
      </c>
      <c r="O52" s="94">
        <v>186</v>
      </c>
      <c r="P52" s="96" t="s">
        <v>514</v>
      </c>
    </row>
    <row r="53" ht="54.9" customHeight="1" spans="1:16">
      <c r="A53" s="91">
        <v>45</v>
      </c>
      <c r="B53" s="94" t="s">
        <v>452</v>
      </c>
      <c r="C53" s="94" t="s">
        <v>27</v>
      </c>
      <c r="D53" s="94">
        <v>430181</v>
      </c>
      <c r="E53" s="94" t="s">
        <v>466</v>
      </c>
      <c r="F53" s="94" t="s">
        <v>463</v>
      </c>
      <c r="G53" s="94" t="s">
        <v>632</v>
      </c>
      <c r="H53" s="93" t="s">
        <v>633</v>
      </c>
      <c r="I53" s="93" t="s">
        <v>634</v>
      </c>
      <c r="J53" s="93">
        <v>286.161</v>
      </c>
      <c r="K53" s="93">
        <v>286.212</v>
      </c>
      <c r="L53" s="92" t="s">
        <v>513</v>
      </c>
      <c r="M53" s="92" t="s">
        <v>380</v>
      </c>
      <c r="N53" s="91">
        <v>13</v>
      </c>
      <c r="O53" s="99">
        <v>224.88</v>
      </c>
      <c r="P53" s="96" t="s">
        <v>514</v>
      </c>
    </row>
    <row r="54" ht="54.9" customHeight="1" spans="1:16">
      <c r="A54" s="91">
        <v>46</v>
      </c>
      <c r="B54" s="94" t="s">
        <v>467</v>
      </c>
      <c r="C54" s="91" t="s">
        <v>468</v>
      </c>
      <c r="D54" s="94">
        <v>430703</v>
      </c>
      <c r="E54" s="94" t="s">
        <v>469</v>
      </c>
      <c r="F54" s="94" t="s">
        <v>470</v>
      </c>
      <c r="G54" s="93" t="s">
        <v>635</v>
      </c>
      <c r="H54" s="93" t="s">
        <v>636</v>
      </c>
      <c r="I54" s="93" t="s">
        <v>637</v>
      </c>
      <c r="J54" s="93">
        <v>157.623</v>
      </c>
      <c r="K54" s="93">
        <v>157.623</v>
      </c>
      <c r="L54" s="92" t="s">
        <v>513</v>
      </c>
      <c r="M54" s="92" t="s">
        <v>380</v>
      </c>
      <c r="N54" s="91">
        <v>14</v>
      </c>
      <c r="O54" s="94">
        <v>1909.58</v>
      </c>
      <c r="P54" s="96" t="s">
        <v>514</v>
      </c>
    </row>
    <row r="55" ht="54.9" customHeight="1" spans="1:16">
      <c r="A55" s="91">
        <v>47</v>
      </c>
      <c r="B55" s="94" t="s">
        <v>467</v>
      </c>
      <c r="C55" s="91" t="s">
        <v>468</v>
      </c>
      <c r="D55" s="94">
        <v>430703</v>
      </c>
      <c r="E55" s="94" t="s">
        <v>469</v>
      </c>
      <c r="F55" s="94" t="s">
        <v>470</v>
      </c>
      <c r="G55" s="93" t="s">
        <v>638</v>
      </c>
      <c r="H55" s="93" t="s">
        <v>639</v>
      </c>
      <c r="I55" s="93" t="s">
        <v>640</v>
      </c>
      <c r="J55" s="93">
        <v>159.683</v>
      </c>
      <c r="K55" s="92">
        <v>159.683</v>
      </c>
      <c r="L55" s="92" t="s">
        <v>513</v>
      </c>
      <c r="M55" s="92" t="s">
        <v>380</v>
      </c>
      <c r="N55" s="91">
        <v>14</v>
      </c>
      <c r="O55" s="94">
        <v>76.1</v>
      </c>
      <c r="P55" s="96" t="s">
        <v>514</v>
      </c>
    </row>
    <row r="56" ht="54.9" customHeight="1" spans="1:16">
      <c r="A56" s="91">
        <v>48</v>
      </c>
      <c r="B56" s="94" t="s">
        <v>471</v>
      </c>
      <c r="C56" s="91" t="s">
        <v>472</v>
      </c>
      <c r="D56" s="94">
        <v>430821</v>
      </c>
      <c r="E56" s="94" t="s">
        <v>473</v>
      </c>
      <c r="F56" s="94" t="s">
        <v>470</v>
      </c>
      <c r="G56" s="94" t="s">
        <v>641</v>
      </c>
      <c r="H56" s="93" t="s">
        <v>642</v>
      </c>
      <c r="I56" s="93" t="s">
        <v>643</v>
      </c>
      <c r="J56" s="100">
        <v>240.087</v>
      </c>
      <c r="K56" s="93">
        <v>240.087</v>
      </c>
      <c r="L56" s="92" t="s">
        <v>513</v>
      </c>
      <c r="M56" s="92" t="s">
        <v>380</v>
      </c>
      <c r="N56" s="91">
        <v>12.75</v>
      </c>
      <c r="O56" s="91">
        <v>52.5</v>
      </c>
      <c r="P56" s="96" t="s">
        <v>514</v>
      </c>
    </row>
    <row r="57" ht="54.9" customHeight="1" spans="1:16">
      <c r="A57" s="91">
        <v>49</v>
      </c>
      <c r="B57" s="94" t="s">
        <v>471</v>
      </c>
      <c r="C57" s="91" t="s">
        <v>472</v>
      </c>
      <c r="D57" s="94">
        <v>430821</v>
      </c>
      <c r="E57" s="94" t="s">
        <v>473</v>
      </c>
      <c r="F57" s="94" t="s">
        <v>470</v>
      </c>
      <c r="G57" s="94" t="s">
        <v>644</v>
      </c>
      <c r="H57" s="93" t="s">
        <v>645</v>
      </c>
      <c r="I57" s="93" t="s">
        <v>646</v>
      </c>
      <c r="J57" s="100">
        <v>241.016</v>
      </c>
      <c r="K57" s="93">
        <v>241.016</v>
      </c>
      <c r="L57" s="92" t="s">
        <v>513</v>
      </c>
      <c r="M57" s="92" t="s">
        <v>380</v>
      </c>
      <c r="N57" s="91">
        <v>14.75</v>
      </c>
      <c r="O57" s="91">
        <v>1508.04</v>
      </c>
      <c r="P57" s="96" t="s">
        <v>514</v>
      </c>
    </row>
    <row r="58" ht="54.9" customHeight="1" spans="1:16">
      <c r="A58" s="91">
        <v>50</v>
      </c>
      <c r="B58" s="94" t="s">
        <v>471</v>
      </c>
      <c r="C58" s="91" t="s">
        <v>472</v>
      </c>
      <c r="D58" s="94">
        <v>430821</v>
      </c>
      <c r="E58" s="94" t="s">
        <v>474</v>
      </c>
      <c r="F58" s="94" t="s">
        <v>470</v>
      </c>
      <c r="G58" s="94" t="s">
        <v>647</v>
      </c>
      <c r="H58" s="93" t="s">
        <v>648</v>
      </c>
      <c r="I58" s="92"/>
      <c r="J58" s="93">
        <v>294.145</v>
      </c>
      <c r="K58" s="92"/>
      <c r="L58" s="92" t="s">
        <v>513</v>
      </c>
      <c r="M58" s="92" t="s">
        <v>380</v>
      </c>
      <c r="N58" s="91">
        <v>12.5</v>
      </c>
      <c r="O58" s="91">
        <v>151.6</v>
      </c>
      <c r="P58" s="96" t="s">
        <v>514</v>
      </c>
    </row>
    <row r="59" ht="54.9" customHeight="1" spans="1:16">
      <c r="A59" s="91">
        <v>51</v>
      </c>
      <c r="B59" s="94" t="s">
        <v>471</v>
      </c>
      <c r="C59" s="91" t="s">
        <v>472</v>
      </c>
      <c r="D59" s="94">
        <v>430821</v>
      </c>
      <c r="E59" s="94" t="s">
        <v>474</v>
      </c>
      <c r="F59" s="94" t="s">
        <v>470</v>
      </c>
      <c r="G59" s="94" t="s">
        <v>649</v>
      </c>
      <c r="H59" s="93" t="s">
        <v>650</v>
      </c>
      <c r="I59" s="92"/>
      <c r="J59" s="93">
        <v>294.582</v>
      </c>
      <c r="K59" s="92"/>
      <c r="L59" s="92" t="s">
        <v>513</v>
      </c>
      <c r="M59" s="92" t="s">
        <v>380</v>
      </c>
      <c r="N59" s="91">
        <v>12.5</v>
      </c>
      <c r="O59" s="91">
        <v>928.3</v>
      </c>
      <c r="P59" s="96" t="s">
        <v>514</v>
      </c>
    </row>
    <row r="60" ht="54.9" customHeight="1" spans="1:16">
      <c r="A60" s="91">
        <v>52</v>
      </c>
      <c r="B60" s="94" t="s">
        <v>471</v>
      </c>
      <c r="C60" s="91" t="s">
        <v>472</v>
      </c>
      <c r="D60" s="94">
        <v>430821</v>
      </c>
      <c r="E60" s="94" t="s">
        <v>474</v>
      </c>
      <c r="F60" s="94" t="s">
        <v>470</v>
      </c>
      <c r="G60" s="93" t="s">
        <v>651</v>
      </c>
      <c r="H60" s="93" t="s">
        <v>652</v>
      </c>
      <c r="I60" s="92" t="s">
        <v>652</v>
      </c>
      <c r="J60" s="93">
        <v>295.653</v>
      </c>
      <c r="K60" s="92">
        <v>295.653</v>
      </c>
      <c r="L60" s="92" t="s">
        <v>539</v>
      </c>
      <c r="M60" s="92"/>
      <c r="N60" s="91">
        <v>5</v>
      </c>
      <c r="O60" s="91">
        <v>37</v>
      </c>
      <c r="P60" s="96" t="s">
        <v>514</v>
      </c>
    </row>
    <row r="61" ht="54.9" customHeight="1" spans="1:16">
      <c r="A61" s="91">
        <v>53</v>
      </c>
      <c r="B61" s="94" t="s">
        <v>471</v>
      </c>
      <c r="C61" s="91" t="s">
        <v>472</v>
      </c>
      <c r="D61" s="94">
        <v>430821</v>
      </c>
      <c r="E61" s="94" t="s">
        <v>474</v>
      </c>
      <c r="F61" s="94" t="s">
        <v>470</v>
      </c>
      <c r="G61" s="91" t="s">
        <v>653</v>
      </c>
      <c r="H61" s="91" t="s">
        <v>654</v>
      </c>
      <c r="I61" s="92"/>
      <c r="J61" s="93">
        <v>296.025</v>
      </c>
      <c r="K61" s="92"/>
      <c r="L61" s="92" t="s">
        <v>539</v>
      </c>
      <c r="M61" s="92"/>
      <c r="N61" s="91">
        <v>10.25</v>
      </c>
      <c r="O61" s="91">
        <v>261.7</v>
      </c>
      <c r="P61" s="96" t="s">
        <v>655</v>
      </c>
    </row>
    <row r="62" ht="54.9" customHeight="1" spans="1:16">
      <c r="A62" s="91">
        <v>54</v>
      </c>
      <c r="B62" s="94" t="s">
        <v>471</v>
      </c>
      <c r="C62" s="91" t="s">
        <v>472</v>
      </c>
      <c r="D62" s="94">
        <v>430821</v>
      </c>
      <c r="E62" s="94" t="s">
        <v>474</v>
      </c>
      <c r="F62" s="94" t="s">
        <v>470</v>
      </c>
      <c r="G62" s="94" t="s">
        <v>656</v>
      </c>
      <c r="H62" s="93" t="s">
        <v>657</v>
      </c>
      <c r="I62" s="92" t="s">
        <v>658</v>
      </c>
      <c r="J62" s="93">
        <v>296.404</v>
      </c>
      <c r="K62" s="92">
        <v>296.303</v>
      </c>
      <c r="L62" s="92" t="s">
        <v>513</v>
      </c>
      <c r="M62" s="92" t="s">
        <v>380</v>
      </c>
      <c r="N62" s="91">
        <v>12.5</v>
      </c>
      <c r="O62" s="91">
        <v>670.52</v>
      </c>
      <c r="P62" s="96" t="s">
        <v>514</v>
      </c>
    </row>
    <row r="63" ht="54.9" customHeight="1" spans="1:16">
      <c r="A63" s="91">
        <v>55</v>
      </c>
      <c r="B63" s="94" t="s">
        <v>471</v>
      </c>
      <c r="C63" s="91" t="s">
        <v>445</v>
      </c>
      <c r="D63" s="94">
        <v>430802</v>
      </c>
      <c r="E63" s="94" t="s">
        <v>475</v>
      </c>
      <c r="F63" s="94" t="s">
        <v>421</v>
      </c>
      <c r="G63" s="94" t="s">
        <v>659</v>
      </c>
      <c r="H63" s="93" t="s">
        <v>660</v>
      </c>
      <c r="I63" s="93" t="s">
        <v>661</v>
      </c>
      <c r="J63" s="100">
        <v>11.217</v>
      </c>
      <c r="K63" s="93">
        <v>11.217</v>
      </c>
      <c r="L63" s="92" t="s">
        <v>513</v>
      </c>
      <c r="M63" s="92" t="s">
        <v>380</v>
      </c>
      <c r="N63" s="91">
        <v>12</v>
      </c>
      <c r="O63" s="91">
        <v>1298.32</v>
      </c>
      <c r="P63" s="96" t="s">
        <v>514</v>
      </c>
    </row>
    <row r="64" ht="54.9" customHeight="1" spans="1:16">
      <c r="A64" s="91">
        <v>56</v>
      </c>
      <c r="B64" s="94" t="s">
        <v>471</v>
      </c>
      <c r="C64" s="91" t="s">
        <v>445</v>
      </c>
      <c r="D64" s="91">
        <v>430802</v>
      </c>
      <c r="E64" s="94" t="s">
        <v>475</v>
      </c>
      <c r="F64" s="94" t="s">
        <v>421</v>
      </c>
      <c r="G64" s="94" t="s">
        <v>662</v>
      </c>
      <c r="H64" s="93" t="s">
        <v>663</v>
      </c>
      <c r="I64" s="93" t="s">
        <v>664</v>
      </c>
      <c r="J64" s="100">
        <v>12.25</v>
      </c>
      <c r="K64" s="93">
        <v>12.25</v>
      </c>
      <c r="L64" s="92" t="s">
        <v>539</v>
      </c>
      <c r="M64" s="92"/>
      <c r="N64" s="91">
        <v>12</v>
      </c>
      <c r="O64" s="91">
        <v>406</v>
      </c>
      <c r="P64" s="96" t="s">
        <v>514</v>
      </c>
    </row>
    <row r="65" ht="54.9" customHeight="1" spans="1:16">
      <c r="A65" s="91">
        <v>57</v>
      </c>
      <c r="B65" s="94" t="s">
        <v>471</v>
      </c>
      <c r="C65" s="91" t="s">
        <v>445</v>
      </c>
      <c r="D65" s="91">
        <v>430802</v>
      </c>
      <c r="E65" s="94" t="s">
        <v>475</v>
      </c>
      <c r="F65" s="94" t="s">
        <v>421</v>
      </c>
      <c r="G65" s="94" t="s">
        <v>665</v>
      </c>
      <c r="H65" s="93" t="s">
        <v>666</v>
      </c>
      <c r="I65" s="93" t="s">
        <v>667</v>
      </c>
      <c r="J65" s="100">
        <v>12.748</v>
      </c>
      <c r="K65" s="93">
        <v>12.748</v>
      </c>
      <c r="L65" s="92" t="s">
        <v>513</v>
      </c>
      <c r="M65" s="92" t="s">
        <v>380</v>
      </c>
      <c r="N65" s="91">
        <v>12</v>
      </c>
      <c r="O65" s="94">
        <v>306</v>
      </c>
      <c r="P65" s="96" t="s">
        <v>514</v>
      </c>
    </row>
    <row r="66" ht="54.9" customHeight="1" spans="1:16">
      <c r="A66" s="91">
        <v>58</v>
      </c>
      <c r="B66" s="94" t="s">
        <v>476</v>
      </c>
      <c r="C66" s="91" t="s">
        <v>195</v>
      </c>
      <c r="D66" s="91">
        <v>430923</v>
      </c>
      <c r="E66" s="94" t="s">
        <v>477</v>
      </c>
      <c r="F66" s="94" t="s">
        <v>478</v>
      </c>
      <c r="G66" s="94" t="s">
        <v>668</v>
      </c>
      <c r="H66" s="93" t="s">
        <v>669</v>
      </c>
      <c r="I66" s="93" t="s">
        <v>670</v>
      </c>
      <c r="J66" s="100">
        <v>2016.193</v>
      </c>
      <c r="K66" s="93">
        <v>2016.193</v>
      </c>
      <c r="L66" s="92" t="s">
        <v>513</v>
      </c>
      <c r="M66" s="92" t="s">
        <v>380</v>
      </c>
      <c r="N66" s="91">
        <v>13</v>
      </c>
      <c r="O66" s="94">
        <v>1569.1</v>
      </c>
      <c r="P66" s="96" t="s">
        <v>514</v>
      </c>
    </row>
    <row r="67" ht="54.9" customHeight="1" spans="1:16">
      <c r="A67" s="91">
        <v>59</v>
      </c>
      <c r="B67" s="94" t="s">
        <v>476</v>
      </c>
      <c r="C67" s="91" t="s">
        <v>195</v>
      </c>
      <c r="D67" s="93">
        <v>430923</v>
      </c>
      <c r="E67" s="94" t="s">
        <v>477</v>
      </c>
      <c r="F67" s="94" t="s">
        <v>478</v>
      </c>
      <c r="G67" s="94" t="s">
        <v>671</v>
      </c>
      <c r="H67" s="93" t="s">
        <v>672</v>
      </c>
      <c r="I67" s="93" t="s">
        <v>673</v>
      </c>
      <c r="J67" s="93">
        <v>2017.594</v>
      </c>
      <c r="K67" s="93">
        <v>2017.594</v>
      </c>
      <c r="L67" s="92" t="s">
        <v>513</v>
      </c>
      <c r="M67" s="92" t="s">
        <v>380</v>
      </c>
      <c r="N67" s="91">
        <v>13</v>
      </c>
      <c r="O67" s="103">
        <v>470.08</v>
      </c>
      <c r="P67" s="96" t="s">
        <v>514</v>
      </c>
    </row>
    <row r="68" ht="54.9" customHeight="1" spans="1:16">
      <c r="A68" s="91">
        <v>60</v>
      </c>
      <c r="B68" s="94" t="s">
        <v>448</v>
      </c>
      <c r="C68" s="91" t="s">
        <v>172</v>
      </c>
      <c r="D68" s="93">
        <v>430682</v>
      </c>
      <c r="E68" s="94" t="s">
        <v>479</v>
      </c>
      <c r="F68" s="94" t="s">
        <v>480</v>
      </c>
      <c r="G68" s="94" t="s">
        <v>674</v>
      </c>
      <c r="H68" s="93" t="s">
        <v>675</v>
      </c>
      <c r="I68" s="92" t="s">
        <v>676</v>
      </c>
      <c r="J68" s="93">
        <v>781.237</v>
      </c>
      <c r="K68" s="92">
        <v>781.255</v>
      </c>
      <c r="L68" s="92" t="s">
        <v>513</v>
      </c>
      <c r="M68" s="92" t="s">
        <v>380</v>
      </c>
      <c r="N68" s="91">
        <v>12.75</v>
      </c>
      <c r="O68" s="103">
        <v>1289</v>
      </c>
      <c r="P68" s="96" t="s">
        <v>514</v>
      </c>
    </row>
    <row r="69" ht="54.9" customHeight="1" spans="1:16">
      <c r="A69" s="91">
        <v>61</v>
      </c>
      <c r="B69" s="94" t="s">
        <v>448</v>
      </c>
      <c r="C69" s="91" t="s">
        <v>172</v>
      </c>
      <c r="D69" s="93">
        <v>430682</v>
      </c>
      <c r="E69" s="94" t="s">
        <v>479</v>
      </c>
      <c r="F69" s="94" t="s">
        <v>480</v>
      </c>
      <c r="G69" s="94" t="s">
        <v>677</v>
      </c>
      <c r="H69" s="93" t="s">
        <v>678</v>
      </c>
      <c r="I69" s="92"/>
      <c r="J69" s="93">
        <v>781.8</v>
      </c>
      <c r="K69" s="92"/>
      <c r="L69" s="92" t="s">
        <v>513</v>
      </c>
      <c r="M69" s="92" t="s">
        <v>380</v>
      </c>
      <c r="N69" s="91">
        <v>12.75</v>
      </c>
      <c r="O69" s="103">
        <v>252</v>
      </c>
      <c r="P69" s="96" t="s">
        <v>514</v>
      </c>
    </row>
    <row r="70" ht="54.9" customHeight="1" spans="1:16">
      <c r="A70" s="91">
        <v>62</v>
      </c>
      <c r="B70" s="94" t="s">
        <v>448</v>
      </c>
      <c r="C70" s="91" t="s">
        <v>172</v>
      </c>
      <c r="D70" s="93">
        <v>430682</v>
      </c>
      <c r="E70" s="94" t="s">
        <v>479</v>
      </c>
      <c r="F70" s="94" t="s">
        <v>480</v>
      </c>
      <c r="G70" s="94" t="s">
        <v>679</v>
      </c>
      <c r="H70" s="93" t="s">
        <v>680</v>
      </c>
      <c r="I70" s="92"/>
      <c r="J70" s="100">
        <v>782.108</v>
      </c>
      <c r="K70" s="92"/>
      <c r="L70" s="92" t="s">
        <v>513</v>
      </c>
      <c r="M70" s="92" t="s">
        <v>380</v>
      </c>
      <c r="N70" s="91">
        <v>12.75</v>
      </c>
      <c r="O70" s="103">
        <v>132</v>
      </c>
      <c r="P70" s="96" t="s">
        <v>514</v>
      </c>
    </row>
    <row r="71" ht="54.9" customHeight="1" spans="1:16">
      <c r="A71" s="91">
        <v>63</v>
      </c>
      <c r="B71" s="94" t="s">
        <v>448</v>
      </c>
      <c r="C71" s="91" t="s">
        <v>481</v>
      </c>
      <c r="D71" s="93">
        <v>430602</v>
      </c>
      <c r="E71" s="94" t="s">
        <v>482</v>
      </c>
      <c r="F71" s="94" t="s">
        <v>480</v>
      </c>
      <c r="G71" s="94" t="s">
        <v>681</v>
      </c>
      <c r="H71" s="93" t="s">
        <v>682</v>
      </c>
      <c r="I71" s="92" t="s">
        <v>683</v>
      </c>
      <c r="J71" s="93">
        <v>807.141</v>
      </c>
      <c r="K71" s="92">
        <v>807.155</v>
      </c>
      <c r="L71" s="92" t="s">
        <v>513</v>
      </c>
      <c r="M71" s="92" t="s">
        <v>380</v>
      </c>
      <c r="N71" s="93">
        <v>12.75</v>
      </c>
      <c r="O71" s="93">
        <v>1055.6</v>
      </c>
      <c r="P71" s="96" t="s">
        <v>514</v>
      </c>
    </row>
    <row r="72" ht="54.9" customHeight="1" spans="1:16">
      <c r="A72" s="91">
        <v>64</v>
      </c>
      <c r="B72" s="94" t="s">
        <v>448</v>
      </c>
      <c r="C72" s="91" t="s">
        <v>481</v>
      </c>
      <c r="D72" s="93">
        <v>430602</v>
      </c>
      <c r="E72" s="94" t="s">
        <v>482</v>
      </c>
      <c r="F72" s="94" t="s">
        <v>480</v>
      </c>
      <c r="G72" s="94" t="s">
        <v>684</v>
      </c>
      <c r="H72" s="93" t="s">
        <v>685</v>
      </c>
      <c r="I72" s="92" t="s">
        <v>686</v>
      </c>
      <c r="J72" s="93">
        <v>808.95</v>
      </c>
      <c r="K72" s="92">
        <v>808.95</v>
      </c>
      <c r="L72" s="92" t="s">
        <v>539</v>
      </c>
      <c r="M72" s="92"/>
      <c r="N72" s="91">
        <v>15</v>
      </c>
      <c r="O72" s="103">
        <v>83</v>
      </c>
      <c r="P72" s="96" t="s">
        <v>514</v>
      </c>
    </row>
    <row r="73" ht="54.9" customHeight="1" spans="1:16">
      <c r="A73" s="91">
        <v>65</v>
      </c>
      <c r="B73" s="94" t="s">
        <v>448</v>
      </c>
      <c r="C73" s="91" t="s">
        <v>481</v>
      </c>
      <c r="D73" s="94">
        <v>430602</v>
      </c>
      <c r="E73" s="94" t="s">
        <v>482</v>
      </c>
      <c r="F73" s="94" t="s">
        <v>480</v>
      </c>
      <c r="G73" s="94" t="s">
        <v>687</v>
      </c>
      <c r="H73" s="93" t="s">
        <v>688</v>
      </c>
      <c r="I73" s="93"/>
      <c r="J73" s="93">
        <v>808.95</v>
      </c>
      <c r="K73" s="93"/>
      <c r="L73" s="92" t="s">
        <v>513</v>
      </c>
      <c r="M73" s="92" t="s">
        <v>380</v>
      </c>
      <c r="N73" s="91">
        <v>7.6</v>
      </c>
      <c r="O73" s="94">
        <v>50</v>
      </c>
      <c r="P73" s="96" t="s">
        <v>514</v>
      </c>
    </row>
    <row r="74" ht="54.9" customHeight="1" spans="1:16">
      <c r="A74" s="91">
        <v>66</v>
      </c>
      <c r="B74" s="94" t="s">
        <v>467</v>
      </c>
      <c r="C74" s="91" t="s">
        <v>483</v>
      </c>
      <c r="D74" s="94">
        <v>430725</v>
      </c>
      <c r="E74" s="94" t="s">
        <v>484</v>
      </c>
      <c r="F74" s="94" t="s">
        <v>480</v>
      </c>
      <c r="G74" s="94" t="s">
        <v>689</v>
      </c>
      <c r="H74" s="93" t="s">
        <v>690</v>
      </c>
      <c r="I74" s="93" t="s">
        <v>691</v>
      </c>
      <c r="J74" s="100">
        <v>1001.986</v>
      </c>
      <c r="K74" s="92">
        <v>1001.986</v>
      </c>
      <c r="L74" s="92" t="s">
        <v>513</v>
      </c>
      <c r="M74" s="92" t="s">
        <v>380</v>
      </c>
      <c r="N74" s="91">
        <v>14</v>
      </c>
      <c r="O74" s="94">
        <v>2856</v>
      </c>
      <c r="P74" s="96" t="s">
        <v>514</v>
      </c>
    </row>
    <row r="75" ht="54.9" customHeight="1" spans="1:16">
      <c r="A75" s="91">
        <v>67</v>
      </c>
      <c r="B75" s="94" t="s">
        <v>467</v>
      </c>
      <c r="C75" s="91" t="s">
        <v>483</v>
      </c>
      <c r="D75" s="94">
        <v>430725</v>
      </c>
      <c r="E75" s="94" t="s">
        <v>484</v>
      </c>
      <c r="F75" s="94" t="s">
        <v>480</v>
      </c>
      <c r="G75" s="94" t="s">
        <v>692</v>
      </c>
      <c r="H75" s="91" t="s">
        <v>693</v>
      </c>
      <c r="I75" s="93" t="s">
        <v>694</v>
      </c>
      <c r="J75" s="93">
        <v>1006.188</v>
      </c>
      <c r="K75" s="93">
        <v>1006.188</v>
      </c>
      <c r="L75" s="92" t="s">
        <v>513</v>
      </c>
      <c r="M75" s="92" t="s">
        <v>380</v>
      </c>
      <c r="N75" s="91">
        <v>14</v>
      </c>
      <c r="O75" s="99">
        <v>726</v>
      </c>
      <c r="P75" s="96" t="s">
        <v>514</v>
      </c>
    </row>
    <row r="76" ht="54.9" customHeight="1" spans="1:16">
      <c r="A76" s="91">
        <v>68</v>
      </c>
      <c r="B76" s="94" t="s">
        <v>467</v>
      </c>
      <c r="C76" s="91" t="s">
        <v>468</v>
      </c>
      <c r="D76" s="94">
        <v>430703</v>
      </c>
      <c r="E76" s="94" t="s">
        <v>485</v>
      </c>
      <c r="F76" s="94" t="s">
        <v>480</v>
      </c>
      <c r="G76" s="94" t="s">
        <v>695</v>
      </c>
      <c r="H76" s="93" t="s">
        <v>696</v>
      </c>
      <c r="I76" s="92" t="s">
        <v>697</v>
      </c>
      <c r="J76" s="93">
        <v>1015.41</v>
      </c>
      <c r="K76" s="92">
        <v>1015.41</v>
      </c>
      <c r="L76" s="92" t="s">
        <v>513</v>
      </c>
      <c r="M76" s="92" t="s">
        <v>380</v>
      </c>
      <c r="N76" s="91">
        <v>14</v>
      </c>
      <c r="O76" s="99">
        <v>105.32</v>
      </c>
      <c r="P76" s="96" t="s">
        <v>514</v>
      </c>
    </row>
    <row r="77" ht="54.9" customHeight="1" spans="1:16">
      <c r="A77" s="91">
        <v>69</v>
      </c>
      <c r="B77" s="94" t="s">
        <v>467</v>
      </c>
      <c r="C77" s="91" t="s">
        <v>468</v>
      </c>
      <c r="D77" s="94">
        <v>430703</v>
      </c>
      <c r="E77" s="94" t="s">
        <v>485</v>
      </c>
      <c r="F77" s="94" t="s">
        <v>480</v>
      </c>
      <c r="G77" s="94" t="s">
        <v>698</v>
      </c>
      <c r="H77" s="93" t="s">
        <v>699</v>
      </c>
      <c r="I77" s="93"/>
      <c r="J77" s="100">
        <v>1015.944</v>
      </c>
      <c r="K77" s="93"/>
      <c r="L77" s="92" t="s">
        <v>513</v>
      </c>
      <c r="M77" s="92" t="s">
        <v>380</v>
      </c>
      <c r="N77" s="91">
        <v>8.5</v>
      </c>
      <c r="O77" s="104">
        <v>200.82</v>
      </c>
      <c r="P77" s="96" t="s">
        <v>514</v>
      </c>
    </row>
    <row r="78" ht="54.9" customHeight="1" spans="1:16">
      <c r="A78" s="91">
        <v>70</v>
      </c>
      <c r="B78" s="94" t="s">
        <v>467</v>
      </c>
      <c r="C78" s="91" t="s">
        <v>468</v>
      </c>
      <c r="D78" s="94">
        <v>430703</v>
      </c>
      <c r="E78" s="94" t="s">
        <v>485</v>
      </c>
      <c r="F78" s="94" t="s">
        <v>480</v>
      </c>
      <c r="G78" s="94" t="s">
        <v>700</v>
      </c>
      <c r="H78" s="93" t="s">
        <v>701</v>
      </c>
      <c r="I78" s="92" t="s">
        <v>702</v>
      </c>
      <c r="J78" s="100">
        <v>1016.115</v>
      </c>
      <c r="K78" s="92">
        <v>1016.115</v>
      </c>
      <c r="L78" s="92" t="s">
        <v>513</v>
      </c>
      <c r="M78" s="92" t="s">
        <v>380</v>
      </c>
      <c r="N78" s="91">
        <v>25.5</v>
      </c>
      <c r="O78" s="99">
        <v>80.3</v>
      </c>
      <c r="P78" s="96" t="s">
        <v>514</v>
      </c>
    </row>
    <row r="79" ht="54.9" customHeight="1" spans="1:16">
      <c r="A79" s="91">
        <v>71</v>
      </c>
      <c r="B79" s="94" t="s">
        <v>467</v>
      </c>
      <c r="C79" s="91" t="s">
        <v>468</v>
      </c>
      <c r="D79" s="94">
        <v>430703</v>
      </c>
      <c r="E79" s="94" t="s">
        <v>485</v>
      </c>
      <c r="F79" s="94" t="s">
        <v>480</v>
      </c>
      <c r="G79" s="94" t="s">
        <v>703</v>
      </c>
      <c r="H79" s="93" t="s">
        <v>704</v>
      </c>
      <c r="I79" s="92"/>
      <c r="J79" s="100">
        <v>1016.139</v>
      </c>
      <c r="K79" s="92"/>
      <c r="L79" s="92" t="s">
        <v>513</v>
      </c>
      <c r="M79" s="92" t="s">
        <v>380</v>
      </c>
      <c r="N79" s="91">
        <v>13</v>
      </c>
      <c r="O79" s="99">
        <v>80.22</v>
      </c>
      <c r="P79" s="96" t="s">
        <v>514</v>
      </c>
    </row>
    <row r="80" ht="54.9" customHeight="1" spans="1:16">
      <c r="A80" s="91">
        <v>72</v>
      </c>
      <c r="B80" s="94" t="s">
        <v>467</v>
      </c>
      <c r="C80" s="91" t="s">
        <v>468</v>
      </c>
      <c r="D80" s="94">
        <v>430703</v>
      </c>
      <c r="E80" s="94" t="s">
        <v>485</v>
      </c>
      <c r="F80" s="94" t="s">
        <v>480</v>
      </c>
      <c r="G80" s="94" t="s">
        <v>705</v>
      </c>
      <c r="H80" s="91" t="s">
        <v>706</v>
      </c>
      <c r="I80" s="93"/>
      <c r="J80" s="100">
        <v>1016.338</v>
      </c>
      <c r="K80" s="93"/>
      <c r="L80" s="92" t="s">
        <v>513</v>
      </c>
      <c r="M80" s="92" t="s">
        <v>380</v>
      </c>
      <c r="N80" s="91">
        <v>13</v>
      </c>
      <c r="O80" s="99">
        <v>485.23</v>
      </c>
      <c r="P80" s="96" t="s">
        <v>514</v>
      </c>
    </row>
    <row r="81" ht="54.9" customHeight="1" spans="1:16">
      <c r="A81" s="91">
        <v>73</v>
      </c>
      <c r="B81" s="94" t="s">
        <v>467</v>
      </c>
      <c r="C81" s="91" t="s">
        <v>468</v>
      </c>
      <c r="D81" s="94">
        <v>430703</v>
      </c>
      <c r="E81" s="94" t="s">
        <v>485</v>
      </c>
      <c r="F81" s="94" t="s">
        <v>480</v>
      </c>
      <c r="G81" s="94" t="s">
        <v>707</v>
      </c>
      <c r="H81" s="91"/>
      <c r="I81" s="93" t="s">
        <v>708</v>
      </c>
      <c r="J81" s="100"/>
      <c r="K81" s="100">
        <v>1016.409</v>
      </c>
      <c r="L81" s="92" t="s">
        <v>513</v>
      </c>
      <c r="M81" s="92" t="s">
        <v>380</v>
      </c>
      <c r="N81" s="91">
        <v>13.09</v>
      </c>
      <c r="O81" s="99">
        <v>113</v>
      </c>
      <c r="P81" s="96" t="s">
        <v>514</v>
      </c>
    </row>
    <row r="82" ht="54.9" customHeight="1" spans="1:16">
      <c r="A82" s="91">
        <v>74</v>
      </c>
      <c r="B82" s="94" t="s">
        <v>467</v>
      </c>
      <c r="C82" s="91" t="s">
        <v>468</v>
      </c>
      <c r="D82" s="94">
        <v>430703</v>
      </c>
      <c r="E82" s="94" t="s">
        <v>485</v>
      </c>
      <c r="F82" s="94" t="s">
        <v>480</v>
      </c>
      <c r="G82" s="94" t="s">
        <v>709</v>
      </c>
      <c r="H82" s="91"/>
      <c r="I82" s="93" t="s">
        <v>710</v>
      </c>
      <c r="J82" s="100"/>
      <c r="K82" s="93">
        <v>1016.471</v>
      </c>
      <c r="L82" s="92" t="s">
        <v>513</v>
      </c>
      <c r="M82" s="92" t="s">
        <v>380</v>
      </c>
      <c r="N82" s="91">
        <v>8.5</v>
      </c>
      <c r="O82" s="99">
        <v>257.2</v>
      </c>
      <c r="P82" s="96" t="s">
        <v>514</v>
      </c>
    </row>
    <row r="83" ht="54.9" customHeight="1" spans="1:16">
      <c r="A83" s="91">
        <v>75</v>
      </c>
      <c r="B83" s="94" t="s">
        <v>467</v>
      </c>
      <c r="C83" s="91" t="s">
        <v>468</v>
      </c>
      <c r="D83" s="94">
        <v>430703</v>
      </c>
      <c r="E83" s="94" t="s">
        <v>485</v>
      </c>
      <c r="F83" s="94" t="s">
        <v>480</v>
      </c>
      <c r="G83" s="94" t="s">
        <v>711</v>
      </c>
      <c r="H83" s="91"/>
      <c r="I83" s="93" t="s">
        <v>712</v>
      </c>
      <c r="J83" s="100"/>
      <c r="K83" s="93">
        <v>1016.524</v>
      </c>
      <c r="L83" s="92" t="s">
        <v>513</v>
      </c>
      <c r="M83" s="92" t="s">
        <v>380</v>
      </c>
      <c r="N83" s="91">
        <v>8.5</v>
      </c>
      <c r="O83" s="99">
        <v>595.86</v>
      </c>
      <c r="P83" s="96" t="s">
        <v>514</v>
      </c>
    </row>
    <row r="84" ht="54.9" customHeight="1" spans="1:16">
      <c r="A84" s="91">
        <v>76</v>
      </c>
      <c r="B84" s="94" t="s">
        <v>467</v>
      </c>
      <c r="C84" s="91" t="s">
        <v>468</v>
      </c>
      <c r="D84" s="94">
        <v>430703</v>
      </c>
      <c r="E84" s="94" t="s">
        <v>485</v>
      </c>
      <c r="F84" s="94" t="s">
        <v>480</v>
      </c>
      <c r="G84" s="94" t="s">
        <v>713</v>
      </c>
      <c r="H84" s="93"/>
      <c r="I84" s="93" t="s">
        <v>714</v>
      </c>
      <c r="J84" s="100"/>
      <c r="K84" s="92">
        <v>1016.759</v>
      </c>
      <c r="L84" s="92" t="s">
        <v>513</v>
      </c>
      <c r="M84" s="92" t="s">
        <v>380</v>
      </c>
      <c r="N84" s="91">
        <v>8.5</v>
      </c>
      <c r="O84" s="99">
        <v>185.44</v>
      </c>
      <c r="P84" s="96" t="s">
        <v>514</v>
      </c>
    </row>
    <row r="85" ht="54.9" customHeight="1" spans="1:16">
      <c r="A85" s="91">
        <v>77</v>
      </c>
      <c r="B85" s="94" t="s">
        <v>467</v>
      </c>
      <c r="C85" s="91" t="s">
        <v>468</v>
      </c>
      <c r="D85" s="94">
        <v>430703</v>
      </c>
      <c r="E85" s="94" t="s">
        <v>485</v>
      </c>
      <c r="F85" s="94" t="s">
        <v>480</v>
      </c>
      <c r="G85" s="94" t="s">
        <v>715</v>
      </c>
      <c r="H85" s="93" t="s">
        <v>716</v>
      </c>
      <c r="I85" s="93" t="s">
        <v>717</v>
      </c>
      <c r="J85" s="100">
        <v>1016.839</v>
      </c>
      <c r="K85" s="93">
        <v>1016.839</v>
      </c>
      <c r="L85" s="92" t="s">
        <v>513</v>
      </c>
      <c r="M85" s="92" t="s">
        <v>380</v>
      </c>
      <c r="N85" s="91">
        <v>13.5</v>
      </c>
      <c r="O85" s="99">
        <v>176</v>
      </c>
      <c r="P85" s="96" t="s">
        <v>514</v>
      </c>
    </row>
    <row r="86" ht="54.9" customHeight="1" spans="1:16">
      <c r="A86" s="91">
        <v>78</v>
      </c>
      <c r="B86" s="94" t="s">
        <v>420</v>
      </c>
      <c r="C86" s="91" t="s">
        <v>486</v>
      </c>
      <c r="D86" s="94">
        <v>433122</v>
      </c>
      <c r="E86" s="94" t="s">
        <v>487</v>
      </c>
      <c r="F86" s="94" t="s">
        <v>480</v>
      </c>
      <c r="G86" s="94" t="s">
        <v>718</v>
      </c>
      <c r="H86" s="91" t="s">
        <v>719</v>
      </c>
      <c r="I86" s="92" t="s">
        <v>720</v>
      </c>
      <c r="J86" s="100">
        <v>1192.241</v>
      </c>
      <c r="K86" s="92">
        <v>1192.241</v>
      </c>
      <c r="L86" s="92" t="s">
        <v>513</v>
      </c>
      <c r="M86" s="92" t="s">
        <v>380</v>
      </c>
      <c r="N86" s="91">
        <v>12</v>
      </c>
      <c r="O86" s="99">
        <v>1161.8</v>
      </c>
      <c r="P86" s="96" t="s">
        <v>514</v>
      </c>
    </row>
    <row r="87" ht="54.9" customHeight="1" spans="1:16">
      <c r="A87" s="91">
        <v>79</v>
      </c>
      <c r="B87" s="94" t="s">
        <v>420</v>
      </c>
      <c r="C87" s="91" t="s">
        <v>486</v>
      </c>
      <c r="D87" s="94">
        <v>433122</v>
      </c>
      <c r="E87" s="94" t="s">
        <v>487</v>
      </c>
      <c r="F87" s="94" t="s">
        <v>480</v>
      </c>
      <c r="G87" s="94" t="s">
        <v>721</v>
      </c>
      <c r="H87" s="93" t="s">
        <v>722</v>
      </c>
      <c r="I87" s="105" t="s">
        <v>723</v>
      </c>
      <c r="J87" s="93">
        <v>1193.097</v>
      </c>
      <c r="K87" s="92">
        <v>1193.098</v>
      </c>
      <c r="L87" s="92" t="s">
        <v>513</v>
      </c>
      <c r="M87" s="92" t="s">
        <v>380</v>
      </c>
      <c r="N87" s="91">
        <v>12</v>
      </c>
      <c r="O87" s="99">
        <v>49.54</v>
      </c>
      <c r="P87" s="96" t="s">
        <v>514</v>
      </c>
    </row>
    <row r="88" ht="54.9" customHeight="1" spans="1:16">
      <c r="A88" s="91">
        <v>80</v>
      </c>
      <c r="B88" s="94" t="s">
        <v>420</v>
      </c>
      <c r="C88" s="91" t="s">
        <v>486</v>
      </c>
      <c r="D88" s="94">
        <v>433122</v>
      </c>
      <c r="E88" s="94" t="s">
        <v>487</v>
      </c>
      <c r="F88" s="94" t="s">
        <v>480</v>
      </c>
      <c r="G88" s="94" t="s">
        <v>724</v>
      </c>
      <c r="H88" s="91" t="s">
        <v>725</v>
      </c>
      <c r="I88" s="92"/>
      <c r="J88" s="93">
        <v>1193.168</v>
      </c>
      <c r="K88" s="92"/>
      <c r="L88" s="92" t="s">
        <v>513</v>
      </c>
      <c r="M88" s="92" t="s">
        <v>380</v>
      </c>
      <c r="N88" s="91">
        <v>10</v>
      </c>
      <c r="O88" s="94">
        <v>26</v>
      </c>
      <c r="P88" s="96" t="s">
        <v>514</v>
      </c>
    </row>
    <row r="89" ht="54.9" customHeight="1" spans="1:16">
      <c r="A89" s="91">
        <v>81</v>
      </c>
      <c r="B89" s="94" t="s">
        <v>420</v>
      </c>
      <c r="C89" s="91" t="s">
        <v>395</v>
      </c>
      <c r="D89" s="94">
        <v>433123</v>
      </c>
      <c r="E89" s="94" t="s">
        <v>488</v>
      </c>
      <c r="F89" s="94" t="s">
        <v>480</v>
      </c>
      <c r="G89" s="94" t="s">
        <v>726</v>
      </c>
      <c r="H89" s="93" t="s">
        <v>727</v>
      </c>
      <c r="I89" s="93"/>
      <c r="J89" s="93">
        <v>1290.22</v>
      </c>
      <c r="K89" s="93"/>
      <c r="L89" s="92" t="s">
        <v>513</v>
      </c>
      <c r="M89" s="92" t="s">
        <v>380</v>
      </c>
      <c r="N89" s="91">
        <v>3.5</v>
      </c>
      <c r="O89" s="94">
        <v>34</v>
      </c>
      <c r="P89" s="96" t="s">
        <v>514</v>
      </c>
    </row>
    <row r="90" ht="54.9" customHeight="1" spans="1:16">
      <c r="A90" s="91">
        <v>82</v>
      </c>
      <c r="B90" s="94" t="s">
        <v>420</v>
      </c>
      <c r="C90" s="91" t="s">
        <v>395</v>
      </c>
      <c r="D90" s="94">
        <v>433123</v>
      </c>
      <c r="E90" s="94" t="s">
        <v>488</v>
      </c>
      <c r="F90" s="94" t="s">
        <v>480</v>
      </c>
      <c r="G90" s="94" t="s">
        <v>728</v>
      </c>
      <c r="H90" s="93" t="s">
        <v>729</v>
      </c>
      <c r="I90" s="93" t="s">
        <v>730</v>
      </c>
      <c r="J90" s="93">
        <v>1291.474</v>
      </c>
      <c r="K90" s="93">
        <v>1291.474</v>
      </c>
      <c r="L90" s="92" t="s">
        <v>513</v>
      </c>
      <c r="M90" s="92" t="s">
        <v>380</v>
      </c>
      <c r="N90" s="91">
        <v>12</v>
      </c>
      <c r="O90" s="94">
        <v>2167</v>
      </c>
      <c r="P90" s="96" t="s">
        <v>514</v>
      </c>
    </row>
    <row r="91" ht="54.9" customHeight="1" spans="1:16">
      <c r="A91" s="91">
        <v>83</v>
      </c>
      <c r="B91" s="94" t="s">
        <v>420</v>
      </c>
      <c r="C91" s="91" t="s">
        <v>395</v>
      </c>
      <c r="D91" s="94">
        <v>433123</v>
      </c>
      <c r="E91" s="94" t="s">
        <v>489</v>
      </c>
      <c r="F91" s="94" t="s">
        <v>480</v>
      </c>
      <c r="G91" s="94" t="s">
        <v>731</v>
      </c>
      <c r="H91" s="93" t="s">
        <v>732</v>
      </c>
      <c r="I91" s="93" t="s">
        <v>733</v>
      </c>
      <c r="J91" s="93">
        <v>1275.365</v>
      </c>
      <c r="K91" s="93">
        <v>1275.343</v>
      </c>
      <c r="L91" s="92" t="s">
        <v>513</v>
      </c>
      <c r="M91" s="92" t="s">
        <v>380</v>
      </c>
      <c r="N91" s="91">
        <v>12</v>
      </c>
      <c r="O91" s="99">
        <v>605.94</v>
      </c>
      <c r="P91" s="96" t="s">
        <v>514</v>
      </c>
    </row>
    <row r="92" ht="54.9" customHeight="1" spans="1:16">
      <c r="A92" s="91">
        <v>84</v>
      </c>
      <c r="B92" s="94" t="s">
        <v>420</v>
      </c>
      <c r="C92" s="91" t="s">
        <v>395</v>
      </c>
      <c r="D92" s="94">
        <v>433123</v>
      </c>
      <c r="E92" s="94" t="s">
        <v>489</v>
      </c>
      <c r="F92" s="94" t="s">
        <v>480</v>
      </c>
      <c r="G92" s="94" t="s">
        <v>734</v>
      </c>
      <c r="H92" s="93" t="s">
        <v>735</v>
      </c>
      <c r="I92" s="93" t="s">
        <v>736</v>
      </c>
      <c r="J92" s="93">
        <v>1275.893</v>
      </c>
      <c r="K92" s="93">
        <v>1275.883</v>
      </c>
      <c r="L92" s="92" t="s">
        <v>513</v>
      </c>
      <c r="M92" s="92" t="s">
        <v>380</v>
      </c>
      <c r="N92" s="91">
        <v>12</v>
      </c>
      <c r="O92" s="99">
        <v>287.16</v>
      </c>
      <c r="P92" s="96" t="s">
        <v>514</v>
      </c>
    </row>
    <row r="93" ht="54.9" customHeight="1" spans="1:16">
      <c r="A93" s="91">
        <v>85</v>
      </c>
      <c r="B93" s="94" t="s">
        <v>420</v>
      </c>
      <c r="C93" s="91" t="s">
        <v>395</v>
      </c>
      <c r="D93" s="94">
        <v>433123</v>
      </c>
      <c r="E93" s="94" t="s">
        <v>489</v>
      </c>
      <c r="F93" s="94" t="s">
        <v>480</v>
      </c>
      <c r="G93" s="94" t="s">
        <v>737</v>
      </c>
      <c r="H93" s="93" t="s">
        <v>738</v>
      </c>
      <c r="I93" s="93" t="s">
        <v>739</v>
      </c>
      <c r="J93" s="93">
        <v>1276.383</v>
      </c>
      <c r="K93" s="93">
        <v>1276.375</v>
      </c>
      <c r="L93" s="92" t="s">
        <v>513</v>
      </c>
      <c r="M93" s="92" t="s">
        <v>380</v>
      </c>
      <c r="N93" s="91">
        <v>12</v>
      </c>
      <c r="O93" s="93">
        <v>459.08</v>
      </c>
      <c r="P93" s="96" t="s">
        <v>514</v>
      </c>
    </row>
    <row r="94" ht="54.9" customHeight="1" spans="1:16">
      <c r="A94" s="91">
        <v>86</v>
      </c>
      <c r="B94" s="94" t="s">
        <v>420</v>
      </c>
      <c r="C94" s="91" t="s">
        <v>740</v>
      </c>
      <c r="D94" s="94">
        <v>433124</v>
      </c>
      <c r="E94" s="94" t="s">
        <v>491</v>
      </c>
      <c r="F94" s="94" t="s">
        <v>492</v>
      </c>
      <c r="G94" s="94" t="s">
        <v>741</v>
      </c>
      <c r="H94" s="93" t="s">
        <v>742</v>
      </c>
      <c r="I94" s="93" t="s">
        <v>743</v>
      </c>
      <c r="J94" s="106">
        <v>2011.745</v>
      </c>
      <c r="K94" s="93">
        <v>2011.745</v>
      </c>
      <c r="L94" s="92" t="s">
        <v>513</v>
      </c>
      <c r="M94" s="92" t="s">
        <v>380</v>
      </c>
      <c r="N94" s="92">
        <v>12</v>
      </c>
      <c r="O94" s="93">
        <v>1756</v>
      </c>
      <c r="P94" s="96" t="s">
        <v>514</v>
      </c>
    </row>
    <row r="95" ht="54.9" customHeight="1" spans="1:16">
      <c r="A95" s="91">
        <v>87</v>
      </c>
      <c r="B95" s="91" t="s">
        <v>420</v>
      </c>
      <c r="C95" s="91" t="s">
        <v>740</v>
      </c>
      <c r="D95" s="91">
        <v>433124</v>
      </c>
      <c r="E95" s="94" t="s">
        <v>491</v>
      </c>
      <c r="F95" s="91" t="s">
        <v>492</v>
      </c>
      <c r="G95" s="91" t="s">
        <v>744</v>
      </c>
      <c r="H95" s="93" t="s">
        <v>745</v>
      </c>
      <c r="I95" s="93" t="s">
        <v>746</v>
      </c>
      <c r="J95" s="91">
        <v>2013.225</v>
      </c>
      <c r="K95" s="92">
        <v>2013.235</v>
      </c>
      <c r="L95" s="92" t="s">
        <v>513</v>
      </c>
      <c r="M95" s="92" t="s">
        <v>380</v>
      </c>
      <c r="N95" s="91">
        <v>12</v>
      </c>
      <c r="O95" s="91">
        <v>327</v>
      </c>
      <c r="P95" s="96" t="s">
        <v>514</v>
      </c>
    </row>
    <row r="96" ht="54.9" customHeight="1" spans="1:16">
      <c r="A96" s="91">
        <v>88</v>
      </c>
      <c r="B96" s="91" t="s">
        <v>464</v>
      </c>
      <c r="C96" s="91" t="s">
        <v>415</v>
      </c>
      <c r="D96" s="92">
        <v>431026</v>
      </c>
      <c r="E96" s="94" t="s">
        <v>493</v>
      </c>
      <c r="F96" s="92" t="s">
        <v>494</v>
      </c>
      <c r="G96" s="92" t="s">
        <v>747</v>
      </c>
      <c r="H96" s="92" t="s">
        <v>748</v>
      </c>
      <c r="I96" s="92" t="s">
        <v>749</v>
      </c>
      <c r="J96" s="92">
        <v>539.223</v>
      </c>
      <c r="K96" s="92">
        <v>539.23</v>
      </c>
      <c r="L96" s="92" t="s">
        <v>513</v>
      </c>
      <c r="M96" s="92" t="s">
        <v>380</v>
      </c>
      <c r="N96" s="92">
        <v>12</v>
      </c>
      <c r="O96" s="92">
        <v>857.48</v>
      </c>
      <c r="P96" s="96" t="s">
        <v>514</v>
      </c>
    </row>
    <row r="97" ht="54.9" customHeight="1" spans="1:16">
      <c r="A97" s="91">
        <v>89</v>
      </c>
      <c r="B97" s="91" t="s">
        <v>464</v>
      </c>
      <c r="C97" s="91" t="s">
        <v>415</v>
      </c>
      <c r="D97" s="91">
        <v>431026</v>
      </c>
      <c r="E97" s="94" t="s">
        <v>493</v>
      </c>
      <c r="F97" s="91" t="s">
        <v>494</v>
      </c>
      <c r="G97" s="91" t="s">
        <v>750</v>
      </c>
      <c r="H97" s="93" t="s">
        <v>751</v>
      </c>
      <c r="I97" s="93" t="s">
        <v>752</v>
      </c>
      <c r="J97" s="93">
        <v>540.108</v>
      </c>
      <c r="K97" s="93">
        <v>540.103</v>
      </c>
      <c r="L97" s="92" t="s">
        <v>539</v>
      </c>
      <c r="M97" s="92"/>
      <c r="N97" s="91">
        <v>10.25</v>
      </c>
      <c r="O97" s="91">
        <v>580</v>
      </c>
      <c r="P97" s="96" t="s">
        <v>655</v>
      </c>
    </row>
    <row r="98" ht="54.9" customHeight="1" spans="1:16">
      <c r="A98" s="91">
        <v>90</v>
      </c>
      <c r="B98" s="91" t="s">
        <v>464</v>
      </c>
      <c r="C98" s="91" t="s">
        <v>415</v>
      </c>
      <c r="D98" s="91">
        <v>431026</v>
      </c>
      <c r="E98" s="94" t="s">
        <v>493</v>
      </c>
      <c r="F98" s="91" t="s">
        <v>494</v>
      </c>
      <c r="G98" s="91" t="s">
        <v>753</v>
      </c>
      <c r="H98" s="93" t="s">
        <v>754</v>
      </c>
      <c r="I98" s="93" t="s">
        <v>755</v>
      </c>
      <c r="J98" s="91">
        <v>540.736</v>
      </c>
      <c r="K98" s="93">
        <v>540.736</v>
      </c>
      <c r="L98" s="92" t="s">
        <v>513</v>
      </c>
      <c r="M98" s="92" t="s">
        <v>380</v>
      </c>
      <c r="N98" s="91">
        <v>12</v>
      </c>
      <c r="O98" s="91">
        <v>95.96</v>
      </c>
      <c r="P98" s="96" t="s">
        <v>514</v>
      </c>
    </row>
    <row r="99" ht="54.9" customHeight="1" spans="1:16">
      <c r="A99" s="91">
        <v>91</v>
      </c>
      <c r="B99" s="91" t="s">
        <v>464</v>
      </c>
      <c r="C99" s="91" t="s">
        <v>415</v>
      </c>
      <c r="D99" s="91">
        <v>431026</v>
      </c>
      <c r="E99" s="94" t="s">
        <v>493</v>
      </c>
      <c r="F99" s="91" t="s">
        <v>494</v>
      </c>
      <c r="G99" s="91" t="s">
        <v>756</v>
      </c>
      <c r="H99" s="93" t="s">
        <v>757</v>
      </c>
      <c r="I99" s="93" t="s">
        <v>758</v>
      </c>
      <c r="J99" s="93">
        <v>541.026</v>
      </c>
      <c r="K99" s="93">
        <v>541.026</v>
      </c>
      <c r="L99" s="92" t="s">
        <v>513</v>
      </c>
      <c r="M99" s="92" t="s">
        <v>380</v>
      </c>
      <c r="N99" s="91">
        <v>12</v>
      </c>
      <c r="O99" s="91">
        <v>366</v>
      </c>
      <c r="P99" s="96" t="s">
        <v>514</v>
      </c>
    </row>
    <row r="100" ht="54.9" customHeight="1" spans="1:16">
      <c r="A100" s="91">
        <v>92</v>
      </c>
      <c r="B100" s="91" t="s">
        <v>464</v>
      </c>
      <c r="C100" s="91" t="s">
        <v>415</v>
      </c>
      <c r="D100" s="91">
        <v>431026</v>
      </c>
      <c r="E100" s="94" t="s">
        <v>495</v>
      </c>
      <c r="F100" s="91" t="s">
        <v>494</v>
      </c>
      <c r="G100" s="91" t="s">
        <v>759</v>
      </c>
      <c r="H100" s="92" t="s">
        <v>760</v>
      </c>
      <c r="I100" s="91" t="s">
        <v>761</v>
      </c>
      <c r="J100" s="93">
        <v>599.55</v>
      </c>
      <c r="K100" s="93">
        <v>599.604</v>
      </c>
      <c r="L100" s="92" t="s">
        <v>513</v>
      </c>
      <c r="M100" s="92" t="s">
        <v>380</v>
      </c>
      <c r="N100" s="91">
        <v>12</v>
      </c>
      <c r="O100" s="91">
        <v>1751</v>
      </c>
      <c r="P100" s="96" t="s">
        <v>514</v>
      </c>
    </row>
    <row r="101" ht="54.9" customHeight="1" spans="1:16">
      <c r="A101" s="91">
        <v>93</v>
      </c>
      <c r="B101" s="91" t="s">
        <v>464</v>
      </c>
      <c r="C101" s="91" t="s">
        <v>415</v>
      </c>
      <c r="D101" s="92">
        <v>431026</v>
      </c>
      <c r="E101" s="94" t="s">
        <v>495</v>
      </c>
      <c r="F101" s="92" t="s">
        <v>494</v>
      </c>
      <c r="G101" s="92" t="s">
        <v>762</v>
      </c>
      <c r="H101" s="92" t="s">
        <v>763</v>
      </c>
      <c r="I101" s="92" t="s">
        <v>764</v>
      </c>
      <c r="J101" s="92">
        <v>601.59</v>
      </c>
      <c r="K101" s="92">
        <v>601.59</v>
      </c>
      <c r="L101" s="92" t="s">
        <v>513</v>
      </c>
      <c r="M101" s="92" t="s">
        <v>380</v>
      </c>
      <c r="N101" s="92">
        <v>12</v>
      </c>
      <c r="O101" s="92">
        <v>131</v>
      </c>
      <c r="P101" s="96" t="s">
        <v>514</v>
      </c>
    </row>
    <row r="102" ht="54.9" customHeight="1" spans="1:16">
      <c r="A102" s="91">
        <v>94</v>
      </c>
      <c r="B102" s="91" t="s">
        <v>464</v>
      </c>
      <c r="C102" s="91" t="s">
        <v>219</v>
      </c>
      <c r="D102" s="92">
        <v>431022</v>
      </c>
      <c r="E102" s="94" t="s">
        <v>498</v>
      </c>
      <c r="F102" s="92" t="s">
        <v>494</v>
      </c>
      <c r="G102" s="92" t="s">
        <v>765</v>
      </c>
      <c r="H102" s="92" t="s">
        <v>766</v>
      </c>
      <c r="I102" s="92" t="s">
        <v>767</v>
      </c>
      <c r="J102" s="92">
        <v>632.732</v>
      </c>
      <c r="K102" s="92">
        <v>632.72</v>
      </c>
      <c r="L102" s="92" t="s">
        <v>539</v>
      </c>
      <c r="M102" s="92"/>
      <c r="N102" s="92">
        <v>10.25</v>
      </c>
      <c r="O102" s="92">
        <v>1835</v>
      </c>
      <c r="P102" s="96" t="s">
        <v>655</v>
      </c>
    </row>
    <row r="103" ht="54.9" customHeight="1" spans="1:16">
      <c r="A103" s="91">
        <v>95</v>
      </c>
      <c r="B103" s="91" t="s">
        <v>464</v>
      </c>
      <c r="C103" s="91" t="s">
        <v>768</v>
      </c>
      <c r="D103" s="91">
        <v>431003</v>
      </c>
      <c r="E103" s="94" t="s">
        <v>498</v>
      </c>
      <c r="F103" s="91" t="s">
        <v>494</v>
      </c>
      <c r="G103" s="91" t="s">
        <v>769</v>
      </c>
      <c r="H103" s="91" t="s">
        <v>770</v>
      </c>
      <c r="I103" s="92" t="s">
        <v>771</v>
      </c>
      <c r="J103" s="91">
        <v>638.781</v>
      </c>
      <c r="K103" s="93">
        <v>639.251</v>
      </c>
      <c r="L103" s="92" t="s">
        <v>539</v>
      </c>
      <c r="M103" s="92"/>
      <c r="N103" s="91">
        <v>10.25</v>
      </c>
      <c r="O103" s="91">
        <v>510</v>
      </c>
      <c r="P103" s="96" t="s">
        <v>655</v>
      </c>
    </row>
    <row r="104" ht="54.9" customHeight="1" spans="1:16">
      <c r="A104" s="91">
        <v>96</v>
      </c>
      <c r="B104" s="91" t="s">
        <v>464</v>
      </c>
      <c r="C104" s="91" t="s">
        <v>219</v>
      </c>
      <c r="D104" s="91">
        <v>431022</v>
      </c>
      <c r="E104" s="94" t="s">
        <v>498</v>
      </c>
      <c r="F104" s="91" t="s">
        <v>494</v>
      </c>
      <c r="G104" s="91" t="s">
        <v>772</v>
      </c>
      <c r="H104" s="93" t="s">
        <v>773</v>
      </c>
      <c r="I104" s="93" t="s">
        <v>774</v>
      </c>
      <c r="J104" s="91">
        <v>629.025</v>
      </c>
      <c r="K104" s="93">
        <v>629.025</v>
      </c>
      <c r="L104" s="92" t="s">
        <v>513</v>
      </c>
      <c r="M104" s="92" t="s">
        <v>380</v>
      </c>
      <c r="N104" s="91">
        <v>12</v>
      </c>
      <c r="O104" s="91">
        <v>250</v>
      </c>
      <c r="P104" s="96" t="s">
        <v>514</v>
      </c>
    </row>
    <row r="105" ht="54.9" customHeight="1" spans="1:16">
      <c r="A105" s="91">
        <v>97</v>
      </c>
      <c r="B105" s="91" t="s">
        <v>464</v>
      </c>
      <c r="C105" s="101" t="s">
        <v>219</v>
      </c>
      <c r="D105" s="101">
        <v>431022</v>
      </c>
      <c r="E105" s="94" t="s">
        <v>498</v>
      </c>
      <c r="F105" s="91" t="s">
        <v>494</v>
      </c>
      <c r="G105" s="91" t="s">
        <v>775</v>
      </c>
      <c r="H105" s="93" t="s">
        <v>776</v>
      </c>
      <c r="I105" s="93" t="s">
        <v>777</v>
      </c>
      <c r="J105" s="93">
        <v>629.422</v>
      </c>
      <c r="K105" s="93">
        <v>629.422</v>
      </c>
      <c r="L105" s="92" t="s">
        <v>513</v>
      </c>
      <c r="M105" s="92" t="s">
        <v>380</v>
      </c>
      <c r="N105" s="91">
        <v>12</v>
      </c>
      <c r="O105" s="91">
        <v>250</v>
      </c>
      <c r="P105" s="96" t="s">
        <v>514</v>
      </c>
    </row>
    <row r="106" ht="54.9" customHeight="1" spans="1:16">
      <c r="A106" s="91">
        <v>98</v>
      </c>
      <c r="B106" s="91" t="s">
        <v>464</v>
      </c>
      <c r="C106" s="91" t="s">
        <v>219</v>
      </c>
      <c r="D106" s="91">
        <v>431022</v>
      </c>
      <c r="E106" s="94" t="s">
        <v>498</v>
      </c>
      <c r="F106" s="91" t="s">
        <v>494</v>
      </c>
      <c r="G106" s="91" t="s">
        <v>778</v>
      </c>
      <c r="H106" s="93" t="s">
        <v>779</v>
      </c>
      <c r="I106" s="93" t="s">
        <v>780</v>
      </c>
      <c r="J106" s="91">
        <v>630.995</v>
      </c>
      <c r="K106" s="93">
        <v>630.995</v>
      </c>
      <c r="L106" s="92" t="s">
        <v>539</v>
      </c>
      <c r="M106" s="92"/>
      <c r="N106" s="91">
        <v>12</v>
      </c>
      <c r="O106" s="91">
        <v>1516</v>
      </c>
      <c r="P106" s="96" t="s">
        <v>514</v>
      </c>
    </row>
    <row r="107" ht="54.9" customHeight="1" spans="1:16">
      <c r="A107" s="91">
        <v>99</v>
      </c>
      <c r="B107" s="91" t="s">
        <v>464</v>
      </c>
      <c r="C107" s="101" t="s">
        <v>768</v>
      </c>
      <c r="D107" s="101">
        <v>431003</v>
      </c>
      <c r="E107" s="94" t="s">
        <v>498</v>
      </c>
      <c r="F107" s="91" t="s">
        <v>494</v>
      </c>
      <c r="G107" s="91" t="s">
        <v>781</v>
      </c>
      <c r="H107" s="93" t="s">
        <v>782</v>
      </c>
      <c r="I107" s="93" t="s">
        <v>783</v>
      </c>
      <c r="J107" s="93">
        <v>634.749</v>
      </c>
      <c r="K107" s="93">
        <v>634.749</v>
      </c>
      <c r="L107" s="92" t="s">
        <v>513</v>
      </c>
      <c r="M107" s="92" t="s">
        <v>380</v>
      </c>
      <c r="N107" s="91">
        <v>12</v>
      </c>
      <c r="O107" s="91">
        <v>371</v>
      </c>
      <c r="P107" s="96" t="s">
        <v>514</v>
      </c>
    </row>
    <row r="108" ht="54.9" customHeight="1" spans="1:16">
      <c r="A108" s="91">
        <v>100</v>
      </c>
      <c r="B108" s="91" t="s">
        <v>464</v>
      </c>
      <c r="C108" s="91" t="s">
        <v>768</v>
      </c>
      <c r="D108" s="91">
        <v>431003</v>
      </c>
      <c r="E108" s="94" t="s">
        <v>498</v>
      </c>
      <c r="F108" s="91" t="s">
        <v>494</v>
      </c>
      <c r="G108" s="91" t="s">
        <v>784</v>
      </c>
      <c r="H108" s="93" t="s">
        <v>785</v>
      </c>
      <c r="I108" s="92" t="s">
        <v>786</v>
      </c>
      <c r="J108" s="93">
        <v>635.315</v>
      </c>
      <c r="K108" s="92">
        <v>635.315</v>
      </c>
      <c r="L108" s="92" t="s">
        <v>539</v>
      </c>
      <c r="M108" s="92"/>
      <c r="N108" s="91">
        <v>12</v>
      </c>
      <c r="O108" s="91">
        <v>125</v>
      </c>
      <c r="P108" s="96" t="s">
        <v>514</v>
      </c>
    </row>
    <row r="109" ht="54.9" customHeight="1" spans="1:16">
      <c r="A109" s="91">
        <v>101</v>
      </c>
      <c r="B109" s="91" t="s">
        <v>464</v>
      </c>
      <c r="C109" s="101" t="s">
        <v>768</v>
      </c>
      <c r="D109" s="101">
        <v>431003</v>
      </c>
      <c r="E109" s="94" t="s">
        <v>498</v>
      </c>
      <c r="F109" s="91" t="s">
        <v>494</v>
      </c>
      <c r="G109" s="91" t="s">
        <v>787</v>
      </c>
      <c r="H109" s="93" t="s">
        <v>788</v>
      </c>
      <c r="I109" s="93" t="s">
        <v>789</v>
      </c>
      <c r="J109" s="93">
        <v>637.78</v>
      </c>
      <c r="K109" s="93">
        <v>637.787</v>
      </c>
      <c r="L109" s="92" t="s">
        <v>513</v>
      </c>
      <c r="M109" s="92" t="s">
        <v>380</v>
      </c>
      <c r="N109" s="91">
        <v>12</v>
      </c>
      <c r="O109" s="91">
        <v>1343</v>
      </c>
      <c r="P109" s="96" t="s">
        <v>514</v>
      </c>
    </row>
    <row r="110" ht="54.9" customHeight="1" spans="1:16">
      <c r="A110" s="91">
        <v>102</v>
      </c>
      <c r="B110" s="91" t="s">
        <v>464</v>
      </c>
      <c r="C110" s="101" t="s">
        <v>768</v>
      </c>
      <c r="D110" s="101">
        <v>431003</v>
      </c>
      <c r="E110" s="94" t="s">
        <v>498</v>
      </c>
      <c r="F110" s="91" t="s">
        <v>494</v>
      </c>
      <c r="G110" s="93" t="s">
        <v>790</v>
      </c>
      <c r="H110" s="93" t="s">
        <v>791</v>
      </c>
      <c r="I110" s="93" t="s">
        <v>792</v>
      </c>
      <c r="J110" s="93">
        <v>638.958</v>
      </c>
      <c r="K110" s="93">
        <v>638.978</v>
      </c>
      <c r="L110" s="92" t="s">
        <v>539</v>
      </c>
      <c r="M110" s="92"/>
      <c r="N110" s="91">
        <v>12</v>
      </c>
      <c r="O110" s="91">
        <v>45</v>
      </c>
      <c r="P110" s="96" t="s">
        <v>514</v>
      </c>
    </row>
    <row r="111" ht="54.9" customHeight="1" spans="1:16">
      <c r="A111" s="91">
        <v>103</v>
      </c>
      <c r="B111" s="91" t="s">
        <v>464</v>
      </c>
      <c r="C111" s="101" t="s">
        <v>768</v>
      </c>
      <c r="D111" s="101">
        <v>431003</v>
      </c>
      <c r="E111" s="94" t="s">
        <v>498</v>
      </c>
      <c r="F111" s="91" t="s">
        <v>494</v>
      </c>
      <c r="G111" s="93" t="s">
        <v>793</v>
      </c>
      <c r="H111" s="93"/>
      <c r="I111" s="93" t="s">
        <v>794</v>
      </c>
      <c r="J111" s="93"/>
      <c r="K111" s="93">
        <v>639.165</v>
      </c>
      <c r="L111" s="92" t="s">
        <v>539</v>
      </c>
      <c r="M111" s="92"/>
      <c r="N111" s="91">
        <v>12</v>
      </c>
      <c r="O111" s="91">
        <v>425</v>
      </c>
      <c r="P111" s="96" t="s">
        <v>514</v>
      </c>
    </row>
    <row r="112" ht="54.9" customHeight="1" spans="1:16">
      <c r="A112" s="91">
        <v>104</v>
      </c>
      <c r="B112" s="91" t="s">
        <v>464</v>
      </c>
      <c r="C112" s="101" t="s">
        <v>768</v>
      </c>
      <c r="D112" s="101">
        <v>431003</v>
      </c>
      <c r="E112" s="94" t="s">
        <v>498</v>
      </c>
      <c r="F112" s="91" t="s">
        <v>494</v>
      </c>
      <c r="G112" s="93" t="s">
        <v>795</v>
      </c>
      <c r="H112" s="93" t="s">
        <v>796</v>
      </c>
      <c r="I112" s="93"/>
      <c r="J112" s="93">
        <v>639.222</v>
      </c>
      <c r="K112" s="93"/>
      <c r="L112" s="92" t="s">
        <v>539</v>
      </c>
      <c r="M112" s="92"/>
      <c r="N112" s="91">
        <v>12</v>
      </c>
      <c r="O112" s="91">
        <v>148</v>
      </c>
      <c r="P112" s="96" t="s">
        <v>514</v>
      </c>
    </row>
    <row r="113" ht="54.9" customHeight="1" spans="1:16">
      <c r="A113" s="91">
        <v>105</v>
      </c>
      <c r="B113" s="91" t="s">
        <v>464</v>
      </c>
      <c r="C113" s="101" t="s">
        <v>768</v>
      </c>
      <c r="D113" s="101">
        <v>431003</v>
      </c>
      <c r="E113" s="94" t="s">
        <v>498</v>
      </c>
      <c r="F113" s="91" t="s">
        <v>494</v>
      </c>
      <c r="G113" s="93" t="s">
        <v>797</v>
      </c>
      <c r="H113" s="93" t="s">
        <v>798</v>
      </c>
      <c r="I113" s="93"/>
      <c r="J113" s="93">
        <v>639.49</v>
      </c>
      <c r="K113" s="93"/>
      <c r="L113" s="92" t="s">
        <v>539</v>
      </c>
      <c r="M113" s="92"/>
      <c r="N113" s="91">
        <v>12</v>
      </c>
      <c r="O113" s="91">
        <v>65</v>
      </c>
      <c r="P113" s="96" t="s">
        <v>514</v>
      </c>
    </row>
    <row r="114" ht="54.9" customHeight="1" spans="1:16">
      <c r="A114" s="91">
        <v>106</v>
      </c>
      <c r="B114" s="91" t="s">
        <v>464</v>
      </c>
      <c r="C114" s="101" t="s">
        <v>768</v>
      </c>
      <c r="D114" s="101">
        <v>431003</v>
      </c>
      <c r="E114" s="94" t="s">
        <v>498</v>
      </c>
      <c r="F114" s="91" t="s">
        <v>494</v>
      </c>
      <c r="G114" s="93" t="s">
        <v>799</v>
      </c>
      <c r="H114" s="93" t="s">
        <v>800</v>
      </c>
      <c r="I114" s="93" t="s">
        <v>801</v>
      </c>
      <c r="J114" s="93">
        <v>639.833</v>
      </c>
      <c r="K114" s="93">
        <v>639.857</v>
      </c>
      <c r="L114" s="92" t="s">
        <v>539</v>
      </c>
      <c r="M114" s="92"/>
      <c r="N114" s="91">
        <v>12</v>
      </c>
      <c r="O114" s="91">
        <v>105</v>
      </c>
      <c r="P114" s="96" t="s">
        <v>514</v>
      </c>
    </row>
    <row r="115" ht="54.9" customHeight="1" spans="1:16">
      <c r="A115" s="91">
        <v>107</v>
      </c>
      <c r="B115" s="91" t="s">
        <v>464</v>
      </c>
      <c r="C115" s="101" t="s">
        <v>768</v>
      </c>
      <c r="D115" s="101">
        <v>431003</v>
      </c>
      <c r="E115" s="94" t="s">
        <v>498</v>
      </c>
      <c r="F115" s="91" t="s">
        <v>494</v>
      </c>
      <c r="G115" s="93" t="s">
        <v>802</v>
      </c>
      <c r="H115" s="93" t="s">
        <v>803</v>
      </c>
      <c r="I115" s="93" t="s">
        <v>804</v>
      </c>
      <c r="J115" s="93">
        <v>640.827</v>
      </c>
      <c r="K115" s="93">
        <v>640.826</v>
      </c>
      <c r="L115" s="92" t="s">
        <v>539</v>
      </c>
      <c r="M115" s="92"/>
      <c r="N115" s="91">
        <v>12</v>
      </c>
      <c r="O115" s="91">
        <v>112</v>
      </c>
      <c r="P115" s="96" t="s">
        <v>514</v>
      </c>
    </row>
    <row r="116" ht="54.9" customHeight="1" spans="1:16">
      <c r="A116" s="91">
        <v>108</v>
      </c>
      <c r="B116" s="91" t="s">
        <v>464</v>
      </c>
      <c r="C116" s="101" t="s">
        <v>768</v>
      </c>
      <c r="D116" s="101">
        <v>431003</v>
      </c>
      <c r="E116" s="94" t="s">
        <v>498</v>
      </c>
      <c r="F116" s="91" t="s">
        <v>494</v>
      </c>
      <c r="G116" s="93" t="s">
        <v>805</v>
      </c>
      <c r="H116" s="93" t="s">
        <v>806</v>
      </c>
      <c r="I116" s="93" t="s">
        <v>807</v>
      </c>
      <c r="J116" s="93">
        <v>641.647</v>
      </c>
      <c r="K116" s="93">
        <v>641.647</v>
      </c>
      <c r="L116" s="92" t="s">
        <v>539</v>
      </c>
      <c r="M116" s="92"/>
      <c r="N116" s="91">
        <v>12</v>
      </c>
      <c r="O116" s="91">
        <v>125</v>
      </c>
      <c r="P116" s="96" t="s">
        <v>514</v>
      </c>
    </row>
    <row r="117" ht="54.9" customHeight="1" spans="1:16">
      <c r="A117" s="91">
        <v>109</v>
      </c>
      <c r="B117" s="91" t="s">
        <v>464</v>
      </c>
      <c r="C117" s="101" t="s">
        <v>768</v>
      </c>
      <c r="D117" s="101">
        <v>431003</v>
      </c>
      <c r="E117" s="94" t="s">
        <v>498</v>
      </c>
      <c r="F117" s="91" t="s">
        <v>494</v>
      </c>
      <c r="G117" s="93" t="s">
        <v>808</v>
      </c>
      <c r="H117" s="93" t="s">
        <v>809</v>
      </c>
      <c r="I117" s="93"/>
      <c r="J117" s="93">
        <v>641.731</v>
      </c>
      <c r="K117" s="93"/>
      <c r="L117" s="92" t="s">
        <v>539</v>
      </c>
      <c r="M117" s="92"/>
      <c r="N117" s="91">
        <v>5.5</v>
      </c>
      <c r="O117" s="91">
        <v>52</v>
      </c>
      <c r="P117" s="96" t="s">
        <v>514</v>
      </c>
    </row>
    <row r="118" ht="54.9" customHeight="1" spans="1:16">
      <c r="A118" s="91">
        <v>110</v>
      </c>
      <c r="B118" s="91" t="s">
        <v>464</v>
      </c>
      <c r="C118" s="101" t="s">
        <v>768</v>
      </c>
      <c r="D118" s="101">
        <v>431003</v>
      </c>
      <c r="E118" s="94" t="s">
        <v>498</v>
      </c>
      <c r="F118" s="91" t="s">
        <v>494</v>
      </c>
      <c r="G118" s="93" t="s">
        <v>810</v>
      </c>
      <c r="H118" s="93" t="s">
        <v>811</v>
      </c>
      <c r="I118" s="93" t="s">
        <v>812</v>
      </c>
      <c r="J118" s="93">
        <v>643.451</v>
      </c>
      <c r="K118" s="93">
        <v>643.451</v>
      </c>
      <c r="L118" s="92" t="s">
        <v>539</v>
      </c>
      <c r="M118" s="92"/>
      <c r="N118" s="91">
        <v>12</v>
      </c>
      <c r="O118" s="91">
        <v>367</v>
      </c>
      <c r="P118" s="96" t="s">
        <v>514</v>
      </c>
    </row>
    <row r="119" ht="54.9" customHeight="1" spans="1:16">
      <c r="A119" s="91">
        <v>111</v>
      </c>
      <c r="B119" s="91" t="s">
        <v>464</v>
      </c>
      <c r="C119" s="101" t="s">
        <v>768</v>
      </c>
      <c r="D119" s="101">
        <v>431003</v>
      </c>
      <c r="E119" s="94" t="s">
        <v>498</v>
      </c>
      <c r="F119" s="91" t="s">
        <v>494</v>
      </c>
      <c r="G119" s="93" t="s">
        <v>813</v>
      </c>
      <c r="H119" s="93" t="s">
        <v>814</v>
      </c>
      <c r="I119" s="93"/>
      <c r="J119" s="93">
        <v>645.055</v>
      </c>
      <c r="K119" s="93"/>
      <c r="L119" s="92" t="s">
        <v>539</v>
      </c>
      <c r="M119" s="92"/>
      <c r="N119" s="91">
        <v>10.5</v>
      </c>
      <c r="O119" s="91">
        <v>769.34</v>
      </c>
      <c r="P119" s="96" t="s">
        <v>514</v>
      </c>
    </row>
    <row r="120" ht="54.9" customHeight="1" spans="1:16">
      <c r="A120" s="91">
        <v>112</v>
      </c>
      <c r="B120" s="91" t="s">
        <v>464</v>
      </c>
      <c r="C120" s="101" t="s">
        <v>768</v>
      </c>
      <c r="D120" s="101">
        <v>431003</v>
      </c>
      <c r="E120" s="94" t="s">
        <v>498</v>
      </c>
      <c r="F120" s="91" t="s">
        <v>494</v>
      </c>
      <c r="G120" s="93" t="s">
        <v>815</v>
      </c>
      <c r="H120" s="93" t="s">
        <v>816</v>
      </c>
      <c r="I120" s="93" t="s">
        <v>817</v>
      </c>
      <c r="J120" s="93">
        <v>645.35</v>
      </c>
      <c r="K120" s="93">
        <v>645.352</v>
      </c>
      <c r="L120" s="92" t="s">
        <v>539</v>
      </c>
      <c r="M120" s="92"/>
      <c r="N120" s="91">
        <v>12</v>
      </c>
      <c r="O120" s="91">
        <v>1968.54</v>
      </c>
      <c r="P120" s="96" t="s">
        <v>514</v>
      </c>
    </row>
    <row r="121" ht="54.9" customHeight="1" spans="1:16">
      <c r="A121" s="91">
        <v>113</v>
      </c>
      <c r="B121" s="91" t="s">
        <v>464</v>
      </c>
      <c r="C121" s="101" t="s">
        <v>768</v>
      </c>
      <c r="D121" s="101">
        <v>431003</v>
      </c>
      <c r="E121" s="94" t="s">
        <v>498</v>
      </c>
      <c r="F121" s="91" t="s">
        <v>494</v>
      </c>
      <c r="G121" s="93" t="s">
        <v>818</v>
      </c>
      <c r="H121" s="93" t="s">
        <v>819</v>
      </c>
      <c r="I121" s="93"/>
      <c r="J121" s="93">
        <v>645.452</v>
      </c>
      <c r="K121" s="93"/>
      <c r="L121" s="92" t="s">
        <v>539</v>
      </c>
      <c r="M121" s="92"/>
      <c r="N121" s="91">
        <v>15.5</v>
      </c>
      <c r="O121" s="91">
        <v>207.16</v>
      </c>
      <c r="P121" s="96" t="s">
        <v>514</v>
      </c>
    </row>
    <row r="122" ht="54.9" customHeight="1" spans="1:16">
      <c r="A122" s="91">
        <v>114</v>
      </c>
      <c r="B122" s="91" t="s">
        <v>464</v>
      </c>
      <c r="C122" s="101" t="s">
        <v>768</v>
      </c>
      <c r="D122" s="101">
        <v>431003</v>
      </c>
      <c r="E122" s="94" t="s">
        <v>498</v>
      </c>
      <c r="F122" s="91" t="s">
        <v>494</v>
      </c>
      <c r="G122" s="93" t="s">
        <v>820</v>
      </c>
      <c r="H122" s="93" t="s">
        <v>821</v>
      </c>
      <c r="I122" s="93"/>
      <c r="J122" s="93">
        <v>645.684</v>
      </c>
      <c r="K122" s="93"/>
      <c r="L122" s="92" t="s">
        <v>539</v>
      </c>
      <c r="M122" s="92"/>
      <c r="N122" s="91">
        <v>22.5</v>
      </c>
      <c r="O122" s="91">
        <v>247.16</v>
      </c>
      <c r="P122" s="96" t="s">
        <v>514</v>
      </c>
    </row>
    <row r="123" ht="54.9" customHeight="1" spans="1:16">
      <c r="A123" s="91">
        <v>115</v>
      </c>
      <c r="B123" s="91" t="s">
        <v>464</v>
      </c>
      <c r="C123" s="101" t="s">
        <v>768</v>
      </c>
      <c r="D123" s="101">
        <v>431003</v>
      </c>
      <c r="E123" s="94" t="s">
        <v>498</v>
      </c>
      <c r="F123" s="91" t="s">
        <v>494</v>
      </c>
      <c r="G123" s="93" t="s">
        <v>822</v>
      </c>
      <c r="H123" s="93" t="s">
        <v>823</v>
      </c>
      <c r="I123" s="93"/>
      <c r="J123" s="93">
        <v>645.631</v>
      </c>
      <c r="K123" s="93"/>
      <c r="L123" s="92" t="s">
        <v>539</v>
      </c>
      <c r="M123" s="92"/>
      <c r="N123" s="91">
        <v>10.5</v>
      </c>
      <c r="O123" s="91">
        <v>213.54</v>
      </c>
      <c r="P123" s="96" t="s">
        <v>514</v>
      </c>
    </row>
    <row r="124" ht="54.9" customHeight="1" spans="1:16">
      <c r="A124" s="91">
        <v>116</v>
      </c>
      <c r="B124" s="91" t="s">
        <v>464</v>
      </c>
      <c r="C124" s="101" t="s">
        <v>768</v>
      </c>
      <c r="D124" s="101">
        <v>431003</v>
      </c>
      <c r="E124" s="94" t="s">
        <v>498</v>
      </c>
      <c r="F124" s="91" t="s">
        <v>494</v>
      </c>
      <c r="G124" s="93" t="s">
        <v>824</v>
      </c>
      <c r="H124" s="93"/>
      <c r="I124" s="93" t="s">
        <v>825</v>
      </c>
      <c r="J124" s="93"/>
      <c r="K124" s="93">
        <v>645.506</v>
      </c>
      <c r="L124" s="92" t="s">
        <v>539</v>
      </c>
      <c r="M124" s="92"/>
      <c r="N124" s="91">
        <v>8.45</v>
      </c>
      <c r="O124" s="91">
        <v>267.54</v>
      </c>
      <c r="P124" s="96" t="s">
        <v>514</v>
      </c>
    </row>
    <row r="125" ht="54.9" customHeight="1" spans="1:16">
      <c r="A125" s="91">
        <v>117</v>
      </c>
      <c r="B125" s="91" t="s">
        <v>464</v>
      </c>
      <c r="C125" s="101" t="s">
        <v>768</v>
      </c>
      <c r="D125" s="101">
        <v>431003</v>
      </c>
      <c r="E125" s="94" t="s">
        <v>498</v>
      </c>
      <c r="F125" s="91" t="s">
        <v>494</v>
      </c>
      <c r="G125" s="93" t="s">
        <v>826</v>
      </c>
      <c r="H125" s="93"/>
      <c r="I125" s="93" t="s">
        <v>827</v>
      </c>
      <c r="J125" s="93"/>
      <c r="K125" s="93">
        <v>645.485</v>
      </c>
      <c r="L125" s="92" t="s">
        <v>539</v>
      </c>
      <c r="M125" s="92"/>
      <c r="N125" s="91">
        <v>10.5</v>
      </c>
      <c r="O125" s="91">
        <v>97.08</v>
      </c>
      <c r="P125" s="96" t="s">
        <v>514</v>
      </c>
    </row>
    <row r="126" ht="54.9" customHeight="1" spans="1:16">
      <c r="A126" s="91">
        <v>118</v>
      </c>
      <c r="B126" s="91" t="s">
        <v>464</v>
      </c>
      <c r="C126" s="91" t="s">
        <v>768</v>
      </c>
      <c r="D126" s="91">
        <v>431003</v>
      </c>
      <c r="E126" s="94" t="s">
        <v>498</v>
      </c>
      <c r="F126" s="91" t="s">
        <v>494</v>
      </c>
      <c r="G126" s="91" t="s">
        <v>828</v>
      </c>
      <c r="H126" s="93"/>
      <c r="I126" s="93" t="s">
        <v>829</v>
      </c>
      <c r="J126" s="91"/>
      <c r="K126" s="91">
        <v>645.285</v>
      </c>
      <c r="L126" s="92" t="s">
        <v>539</v>
      </c>
      <c r="M126" s="92"/>
      <c r="N126" s="91">
        <v>10.5</v>
      </c>
      <c r="O126" s="91">
        <v>461.54</v>
      </c>
      <c r="P126" s="96" t="s">
        <v>514</v>
      </c>
    </row>
    <row r="127" ht="54.9" customHeight="1" spans="1:16">
      <c r="A127" s="91">
        <v>119</v>
      </c>
      <c r="B127" s="91" t="s">
        <v>464</v>
      </c>
      <c r="C127" s="91" t="s">
        <v>768</v>
      </c>
      <c r="D127" s="91">
        <v>431003</v>
      </c>
      <c r="E127" s="94" t="s">
        <v>498</v>
      </c>
      <c r="F127" s="91" t="s">
        <v>494</v>
      </c>
      <c r="G127" s="91" t="s">
        <v>830</v>
      </c>
      <c r="H127" s="91" t="s">
        <v>831</v>
      </c>
      <c r="I127" s="92" t="s">
        <v>832</v>
      </c>
      <c r="J127" s="93">
        <v>640.523</v>
      </c>
      <c r="K127" s="93">
        <v>640.523</v>
      </c>
      <c r="L127" s="92" t="s">
        <v>513</v>
      </c>
      <c r="M127" s="92" t="s">
        <v>380</v>
      </c>
      <c r="N127" s="91">
        <v>12</v>
      </c>
      <c r="O127" s="91">
        <v>285</v>
      </c>
      <c r="P127" s="96" t="s">
        <v>514</v>
      </c>
    </row>
    <row r="128" ht="54.9" customHeight="1" spans="1:16">
      <c r="A128" s="102">
        <v>120</v>
      </c>
      <c r="B128" s="102" t="s">
        <v>464</v>
      </c>
      <c r="C128" s="102" t="s">
        <v>768</v>
      </c>
      <c r="D128" s="102">
        <v>431003</v>
      </c>
      <c r="E128" s="102" t="s">
        <v>498</v>
      </c>
      <c r="F128" s="102" t="s">
        <v>494</v>
      </c>
      <c r="G128" s="102" t="s">
        <v>833</v>
      </c>
      <c r="H128" s="102" t="s">
        <v>834</v>
      </c>
      <c r="I128" s="102" t="s">
        <v>835</v>
      </c>
      <c r="J128" s="102">
        <v>646.875</v>
      </c>
      <c r="K128" s="102">
        <v>646.883</v>
      </c>
      <c r="L128" s="102" t="s">
        <v>513</v>
      </c>
      <c r="M128" s="102" t="s">
        <v>380</v>
      </c>
      <c r="N128" s="102">
        <v>12</v>
      </c>
      <c r="O128" s="102">
        <v>1290.44</v>
      </c>
      <c r="P128" s="107" t="s">
        <v>514</v>
      </c>
    </row>
  </sheetData>
  <mergeCells count="10">
    <mergeCell ref="A2:P2"/>
    <mergeCell ref="E3:L3"/>
    <mergeCell ref="A3:A4"/>
    <mergeCell ref="B3:B4"/>
    <mergeCell ref="C3:C4"/>
    <mergeCell ref="D3:D4"/>
    <mergeCell ref="M3:M4"/>
    <mergeCell ref="N3:N4"/>
    <mergeCell ref="O3:O4"/>
    <mergeCell ref="P3:P4"/>
  </mergeCells>
  <pageMargins left="0.472222222222222" right="0.432638888888889" top="0.472222222222222" bottom="0.511805555555556" header="0.5" footer="0.275"/>
  <pageSetup paperSize="9" scale="60" fitToHeight="0" orientation="landscape"/>
  <headerFooter>
    <oddFooter>&amp;C&amp;13第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O88"/>
  <sheetViews>
    <sheetView topLeftCell="B77" workbookViewId="0">
      <selection activeCell="B1" sqref="B1"/>
    </sheetView>
  </sheetViews>
  <sheetFormatPr defaultColWidth="8" defaultRowHeight="15"/>
  <cols>
    <col min="1" max="1" width="25.6666666666667" hidden="1" customWidth="1"/>
    <col min="2" max="2" width="11.775" style="38" customWidth="1"/>
    <col min="3" max="3" width="15.1083333333333" style="38" customWidth="1"/>
    <col min="4" max="5" width="11.4416666666667" style="38" customWidth="1"/>
    <col min="6" max="9" width="13.1083333333333" style="38" customWidth="1"/>
    <col min="10" max="10" width="18.4416666666667" style="38" customWidth="1"/>
    <col min="11" max="11" width="9.33333333333333" style="39" hidden="1" customWidth="1"/>
    <col min="12" max="12" width="19.775" style="40" hidden="1" customWidth="1"/>
    <col min="13" max="13" width="8" style="39" hidden="1" customWidth="1"/>
    <col min="14" max="14" width="15.6666666666667" style="38" customWidth="1"/>
    <col min="15" max="15" width="8" style="38" hidden="1" customWidth="1"/>
    <col min="16" max="16356" width="8" style="38"/>
  </cols>
  <sheetData>
    <row r="1" ht="22.05" customHeight="1" spans="2:2">
      <c r="B1" s="41" t="s">
        <v>836</v>
      </c>
    </row>
    <row r="2" s="38" customFormat="1" ht="34.95" customHeight="1" spans="2:14">
      <c r="B2" s="42" t="s">
        <v>837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="38" customFormat="1" ht="22.05" customHeight="1" spans="1:14">
      <c r="A3" s="43"/>
      <c r="B3" s="11" t="s">
        <v>3</v>
      </c>
      <c r="C3" s="11" t="s">
        <v>4</v>
      </c>
      <c r="D3" s="11" t="s">
        <v>363</v>
      </c>
      <c r="E3" s="33"/>
      <c r="F3" s="11" t="s">
        <v>20</v>
      </c>
      <c r="G3" s="11" t="s">
        <v>22</v>
      </c>
      <c r="H3" s="11" t="s">
        <v>838</v>
      </c>
      <c r="I3" s="33"/>
      <c r="J3" s="11" t="s">
        <v>839</v>
      </c>
      <c r="K3" s="61" t="s">
        <v>840</v>
      </c>
      <c r="L3" s="62" t="s">
        <v>435</v>
      </c>
      <c r="M3" s="63" t="s">
        <v>841</v>
      </c>
      <c r="N3" s="64" t="s">
        <v>19</v>
      </c>
    </row>
    <row r="4" s="38" customFormat="1" ht="31.95" customHeight="1" spans="1:14">
      <c r="A4" s="43"/>
      <c r="B4" s="33"/>
      <c r="C4" s="33"/>
      <c r="D4" s="11" t="s">
        <v>369</v>
      </c>
      <c r="E4" s="11" t="s">
        <v>370</v>
      </c>
      <c r="F4" s="33"/>
      <c r="G4" s="33"/>
      <c r="H4" s="11" t="s">
        <v>437</v>
      </c>
      <c r="I4" s="11" t="s">
        <v>842</v>
      </c>
      <c r="J4" s="33"/>
      <c r="K4" s="65"/>
      <c r="L4" s="66"/>
      <c r="M4" s="67"/>
      <c r="N4" s="67"/>
    </row>
    <row r="5" s="38" customFormat="1" ht="27" customHeight="1" spans="2:14">
      <c r="B5" s="44"/>
      <c r="C5" s="14" t="s">
        <v>843</v>
      </c>
      <c r="D5" s="45"/>
      <c r="E5" s="45"/>
      <c r="F5" s="45"/>
      <c r="G5" s="45"/>
      <c r="H5" s="45"/>
      <c r="I5" s="45"/>
      <c r="J5" s="46">
        <f>SUBTOTAL(9,J7:J88)</f>
        <v>146.279</v>
      </c>
      <c r="K5" s="68">
        <f>SUBTOTAL(9,K7:K91)</f>
        <v>2196</v>
      </c>
      <c r="L5" s="44"/>
      <c r="M5" s="69"/>
      <c r="N5" s="70"/>
    </row>
    <row r="6" s="38" customFormat="1" ht="27" customHeight="1" outlineLevel="1" spans="2:14">
      <c r="B6" s="44"/>
      <c r="C6" s="46" t="s">
        <v>844</v>
      </c>
      <c r="D6" s="45"/>
      <c r="E6" s="45"/>
      <c r="F6" s="45"/>
      <c r="G6" s="45"/>
      <c r="H6" s="45"/>
      <c r="I6" s="45"/>
      <c r="J6" s="45">
        <f>SUBTOTAL(9,J7:J32)</f>
        <v>23.064</v>
      </c>
      <c r="K6" s="71"/>
      <c r="L6" s="44"/>
      <c r="M6" s="69"/>
      <c r="N6" s="70"/>
    </row>
    <row r="7" s="38" customFormat="1" ht="27" customHeight="1" outlineLevel="2" spans="1:15">
      <c r="A7" s="38" t="str">
        <f>F7&amp;H7&amp;I7&amp;J7</f>
        <v>G1061845.3871846.2950.908</v>
      </c>
      <c r="B7" s="44">
        <v>1</v>
      </c>
      <c r="C7" s="45" t="s">
        <v>81</v>
      </c>
      <c r="D7" s="45">
        <v>430224</v>
      </c>
      <c r="E7" s="45" t="s">
        <v>82</v>
      </c>
      <c r="F7" s="45" t="s">
        <v>169</v>
      </c>
      <c r="G7" s="45" t="s">
        <v>845</v>
      </c>
      <c r="H7" s="45">
        <v>1845.387</v>
      </c>
      <c r="I7" s="45">
        <v>1846.295</v>
      </c>
      <c r="J7" s="45">
        <v>0.908</v>
      </c>
      <c r="K7" s="71">
        <f>ROUND(J7*15,0)</f>
        <v>14</v>
      </c>
      <c r="L7" s="44" t="s">
        <v>846</v>
      </c>
      <c r="M7" s="69" t="s">
        <v>847</v>
      </c>
      <c r="N7" s="70"/>
      <c r="O7" s="38" t="s">
        <v>848</v>
      </c>
    </row>
    <row r="8" s="38" customFormat="1" ht="27" customHeight="1" outlineLevel="2" spans="1:15">
      <c r="A8" s="38" t="str">
        <f t="shared" ref="A8:A51" si="0">F8&amp;H8&amp;I8&amp;J8</f>
        <v>G1061848.5831849.540.957</v>
      </c>
      <c r="B8" s="44">
        <v>2</v>
      </c>
      <c r="C8" s="45" t="s">
        <v>81</v>
      </c>
      <c r="D8" s="45">
        <v>430224</v>
      </c>
      <c r="E8" s="45" t="s">
        <v>82</v>
      </c>
      <c r="F8" s="45" t="s">
        <v>169</v>
      </c>
      <c r="G8" s="45" t="s">
        <v>845</v>
      </c>
      <c r="H8" s="45">
        <v>1848.583</v>
      </c>
      <c r="I8" s="45">
        <v>1849.54</v>
      </c>
      <c r="J8" s="45">
        <v>0.957</v>
      </c>
      <c r="K8" s="71">
        <f t="shared" ref="K8:K32" si="1">ROUND(J8*15,0)</f>
        <v>14</v>
      </c>
      <c r="L8" s="44" t="s">
        <v>846</v>
      </c>
      <c r="M8" s="69" t="s">
        <v>847</v>
      </c>
      <c r="N8" s="70"/>
      <c r="O8" s="38" t="s">
        <v>848</v>
      </c>
    </row>
    <row r="9" s="38" customFormat="1" ht="27" customHeight="1" outlineLevel="2" spans="1:15">
      <c r="A9" s="38" t="str">
        <f t="shared" si="0"/>
        <v>G1061854.4741855.2440.77</v>
      </c>
      <c r="B9" s="44">
        <v>3</v>
      </c>
      <c r="C9" s="47" t="s">
        <v>81</v>
      </c>
      <c r="D9" s="47">
        <v>430224</v>
      </c>
      <c r="E9" s="47" t="s">
        <v>82</v>
      </c>
      <c r="F9" s="47" t="s">
        <v>169</v>
      </c>
      <c r="G9" s="47" t="s">
        <v>845</v>
      </c>
      <c r="H9" s="47">
        <v>1854.474</v>
      </c>
      <c r="I9" s="47">
        <v>1855.244</v>
      </c>
      <c r="J9" s="47">
        <v>0.77</v>
      </c>
      <c r="K9" s="71">
        <f t="shared" si="1"/>
        <v>12</v>
      </c>
      <c r="L9" s="72" t="s">
        <v>846</v>
      </c>
      <c r="M9" s="73" t="s">
        <v>847</v>
      </c>
      <c r="N9" s="70"/>
      <c r="O9" s="38" t="s">
        <v>848</v>
      </c>
    </row>
    <row r="10" s="38" customFormat="1" ht="27" customHeight="1" outlineLevel="2" spans="1:15">
      <c r="A10" s="38" t="str">
        <f t="shared" si="0"/>
        <v>G1061886.6481887.6250.977</v>
      </c>
      <c r="B10" s="44">
        <v>4</v>
      </c>
      <c r="C10" s="48" t="s">
        <v>81</v>
      </c>
      <c r="D10" s="48">
        <v>430224</v>
      </c>
      <c r="E10" s="48" t="s">
        <v>82</v>
      </c>
      <c r="F10" s="48" t="s">
        <v>169</v>
      </c>
      <c r="G10" s="48" t="s">
        <v>845</v>
      </c>
      <c r="H10" s="48">
        <v>1886.648</v>
      </c>
      <c r="I10" s="48">
        <v>1887.625</v>
      </c>
      <c r="J10" s="48">
        <v>0.977</v>
      </c>
      <c r="K10" s="71">
        <f t="shared" si="1"/>
        <v>15</v>
      </c>
      <c r="L10" s="74" t="s">
        <v>846</v>
      </c>
      <c r="M10" s="75" t="s">
        <v>847</v>
      </c>
      <c r="N10" s="70"/>
      <c r="O10" s="38" t="s">
        <v>848</v>
      </c>
    </row>
    <row r="11" s="38" customFormat="1" ht="27" customHeight="1" outlineLevel="2" spans="1:15">
      <c r="A11" s="38" t="str">
        <f t="shared" si="0"/>
        <v>G1061895.871897.11.23</v>
      </c>
      <c r="B11" s="44">
        <v>5</v>
      </c>
      <c r="C11" s="48" t="s">
        <v>81</v>
      </c>
      <c r="D11" s="48">
        <v>430224</v>
      </c>
      <c r="E11" s="48" t="s">
        <v>82</v>
      </c>
      <c r="F11" s="48" t="s">
        <v>169</v>
      </c>
      <c r="G11" s="48" t="s">
        <v>845</v>
      </c>
      <c r="H11" s="48">
        <v>1895.87</v>
      </c>
      <c r="I11" s="48">
        <v>1897.1</v>
      </c>
      <c r="J11" s="48">
        <v>1.23</v>
      </c>
      <c r="K11" s="71">
        <f t="shared" si="1"/>
        <v>18</v>
      </c>
      <c r="L11" s="74" t="s">
        <v>846</v>
      </c>
      <c r="M11" s="75" t="s">
        <v>847</v>
      </c>
      <c r="N11" s="70"/>
      <c r="O11" s="38" t="s">
        <v>848</v>
      </c>
    </row>
    <row r="12" s="38" customFormat="1" ht="27" customHeight="1" outlineLevel="2" spans="1:15">
      <c r="A12" s="38" t="str">
        <f t="shared" si="0"/>
        <v>G1061899.11899.9730.873</v>
      </c>
      <c r="B12" s="44">
        <v>6</v>
      </c>
      <c r="C12" s="48" t="s">
        <v>81</v>
      </c>
      <c r="D12" s="48">
        <v>430224</v>
      </c>
      <c r="E12" s="48" t="s">
        <v>82</v>
      </c>
      <c r="F12" s="48" t="s">
        <v>169</v>
      </c>
      <c r="G12" s="48" t="s">
        <v>845</v>
      </c>
      <c r="H12" s="48">
        <v>1899.1</v>
      </c>
      <c r="I12" s="48">
        <v>1899.973</v>
      </c>
      <c r="J12" s="48">
        <v>0.873</v>
      </c>
      <c r="K12" s="71">
        <f t="shared" si="1"/>
        <v>13</v>
      </c>
      <c r="L12" s="74" t="s">
        <v>846</v>
      </c>
      <c r="M12" s="75" t="s">
        <v>847</v>
      </c>
      <c r="N12" s="70"/>
      <c r="O12" s="38" t="s">
        <v>848</v>
      </c>
    </row>
    <row r="13" s="38" customFormat="1" ht="27" customHeight="1" outlineLevel="2" spans="1:15">
      <c r="A13" s="38" t="str">
        <f t="shared" si="0"/>
        <v>G1061900.21905.4785.278</v>
      </c>
      <c r="B13" s="44">
        <v>7</v>
      </c>
      <c r="C13" s="48" t="s">
        <v>81</v>
      </c>
      <c r="D13" s="48">
        <v>430224</v>
      </c>
      <c r="E13" s="48" t="s">
        <v>82</v>
      </c>
      <c r="F13" s="48" t="s">
        <v>169</v>
      </c>
      <c r="G13" s="48" t="s">
        <v>845</v>
      </c>
      <c r="H13" s="48">
        <v>1900.2</v>
      </c>
      <c r="I13" s="48">
        <v>1905.478</v>
      </c>
      <c r="J13" s="48">
        <v>5.278</v>
      </c>
      <c r="K13" s="71">
        <f t="shared" si="1"/>
        <v>79</v>
      </c>
      <c r="L13" s="74" t="s">
        <v>846</v>
      </c>
      <c r="M13" s="75" t="s">
        <v>847</v>
      </c>
      <c r="N13" s="70"/>
      <c r="O13" s="38" t="s">
        <v>848</v>
      </c>
    </row>
    <row r="14" s="38" customFormat="1" ht="27" customHeight="1" outlineLevel="2" spans="1:15">
      <c r="A14" s="38" t="str">
        <f t="shared" si="0"/>
        <v>G3221086.3821087.7361.354</v>
      </c>
      <c r="B14" s="44">
        <v>8</v>
      </c>
      <c r="C14" s="48" t="s">
        <v>81</v>
      </c>
      <c r="D14" s="48">
        <v>430224</v>
      </c>
      <c r="E14" s="48" t="s">
        <v>82</v>
      </c>
      <c r="F14" s="48" t="s">
        <v>849</v>
      </c>
      <c r="G14" s="48" t="s">
        <v>845</v>
      </c>
      <c r="H14" s="48">
        <v>1086.382</v>
      </c>
      <c r="I14" s="48">
        <v>1087.736</v>
      </c>
      <c r="J14" s="48">
        <v>1.354</v>
      </c>
      <c r="K14" s="71">
        <f t="shared" si="1"/>
        <v>20</v>
      </c>
      <c r="L14" s="74" t="s">
        <v>846</v>
      </c>
      <c r="M14" s="75" t="s">
        <v>847</v>
      </c>
      <c r="N14" s="70"/>
      <c r="O14" s="38" t="s">
        <v>848</v>
      </c>
    </row>
    <row r="15" s="38" customFormat="1" ht="27" customHeight="1" outlineLevel="2" spans="1:15">
      <c r="A15" s="38" t="str">
        <f t="shared" si="0"/>
        <v>G3221088.0810890.92</v>
      </c>
      <c r="B15" s="44">
        <v>9</v>
      </c>
      <c r="C15" s="48" t="s">
        <v>81</v>
      </c>
      <c r="D15" s="48">
        <v>430224</v>
      </c>
      <c r="E15" s="48" t="s">
        <v>82</v>
      </c>
      <c r="F15" s="48" t="s">
        <v>849</v>
      </c>
      <c r="G15" s="48" t="s">
        <v>845</v>
      </c>
      <c r="H15" s="48">
        <v>1088.08</v>
      </c>
      <c r="I15" s="48">
        <v>1089</v>
      </c>
      <c r="J15" s="48">
        <v>0.92</v>
      </c>
      <c r="K15" s="71">
        <f t="shared" si="1"/>
        <v>14</v>
      </c>
      <c r="L15" s="74" t="s">
        <v>846</v>
      </c>
      <c r="M15" s="75" t="s">
        <v>847</v>
      </c>
      <c r="N15" s="70"/>
      <c r="O15" s="38" t="s">
        <v>848</v>
      </c>
    </row>
    <row r="16" s="38" customFormat="1" ht="27" customHeight="1" outlineLevel="2" spans="1:15">
      <c r="A16" s="38" t="str">
        <f t="shared" si="0"/>
        <v>G3221090.21091.010.81</v>
      </c>
      <c r="B16" s="44">
        <v>10</v>
      </c>
      <c r="C16" s="48" t="s">
        <v>81</v>
      </c>
      <c r="D16" s="48">
        <v>430224</v>
      </c>
      <c r="E16" s="48" t="s">
        <v>82</v>
      </c>
      <c r="F16" s="48" t="s">
        <v>849</v>
      </c>
      <c r="G16" s="48" t="s">
        <v>845</v>
      </c>
      <c r="H16" s="48">
        <v>1090.2</v>
      </c>
      <c r="I16" s="48">
        <v>1091.01</v>
      </c>
      <c r="J16" s="48">
        <v>0.81</v>
      </c>
      <c r="K16" s="71">
        <f t="shared" si="1"/>
        <v>12</v>
      </c>
      <c r="L16" s="74" t="s">
        <v>846</v>
      </c>
      <c r="M16" s="75" t="s">
        <v>847</v>
      </c>
      <c r="N16" s="70"/>
      <c r="O16" s="38" t="s">
        <v>848</v>
      </c>
    </row>
    <row r="17" s="38" customFormat="1" ht="27" customHeight="1" outlineLevel="2" spans="1:15">
      <c r="A17" s="38" t="str">
        <f t="shared" si="0"/>
        <v>G3221092.51093.911.41</v>
      </c>
      <c r="B17" s="44">
        <v>11</v>
      </c>
      <c r="C17" s="48" t="s">
        <v>81</v>
      </c>
      <c r="D17" s="48">
        <v>430224</v>
      </c>
      <c r="E17" s="48" t="s">
        <v>82</v>
      </c>
      <c r="F17" s="48" t="s">
        <v>849</v>
      </c>
      <c r="G17" s="48" t="s">
        <v>845</v>
      </c>
      <c r="H17" s="48">
        <v>1092.5</v>
      </c>
      <c r="I17" s="48">
        <v>1093.91</v>
      </c>
      <c r="J17" s="48">
        <v>1.41</v>
      </c>
      <c r="K17" s="71">
        <f t="shared" si="1"/>
        <v>21</v>
      </c>
      <c r="L17" s="74" t="s">
        <v>846</v>
      </c>
      <c r="M17" s="75" t="s">
        <v>847</v>
      </c>
      <c r="N17" s="70"/>
      <c r="O17" s="38" t="s">
        <v>848</v>
      </c>
    </row>
    <row r="18" s="38" customFormat="1" ht="27" customHeight="1" outlineLevel="2" spans="1:15">
      <c r="A18" s="38" t="str">
        <f t="shared" si="0"/>
        <v>G3221094.6081095.560.952</v>
      </c>
      <c r="B18" s="44">
        <v>12</v>
      </c>
      <c r="C18" s="48" t="s">
        <v>81</v>
      </c>
      <c r="D18" s="48">
        <v>430224</v>
      </c>
      <c r="E18" s="48" t="s">
        <v>82</v>
      </c>
      <c r="F18" s="48" t="s">
        <v>849</v>
      </c>
      <c r="G18" s="48" t="s">
        <v>845</v>
      </c>
      <c r="H18" s="48">
        <v>1094.608</v>
      </c>
      <c r="I18" s="48">
        <v>1095.56</v>
      </c>
      <c r="J18" s="48">
        <v>0.952</v>
      </c>
      <c r="K18" s="71">
        <f t="shared" si="1"/>
        <v>14</v>
      </c>
      <c r="L18" s="74" t="s">
        <v>846</v>
      </c>
      <c r="M18" s="75" t="s">
        <v>847</v>
      </c>
      <c r="N18" s="70"/>
      <c r="O18" s="38" t="s">
        <v>848</v>
      </c>
    </row>
    <row r="19" s="38" customFormat="1" ht="27" customHeight="1" outlineLevel="2" spans="1:15">
      <c r="A19" s="38" t="str">
        <f t="shared" si="0"/>
        <v>G3221095.9451096.4750.53</v>
      </c>
      <c r="B19" s="44">
        <v>13</v>
      </c>
      <c r="C19" s="48" t="s">
        <v>81</v>
      </c>
      <c r="D19" s="48">
        <v>430224</v>
      </c>
      <c r="E19" s="48" t="s">
        <v>82</v>
      </c>
      <c r="F19" s="48" t="s">
        <v>849</v>
      </c>
      <c r="G19" s="48" t="s">
        <v>845</v>
      </c>
      <c r="H19" s="48">
        <v>1095.945</v>
      </c>
      <c r="I19" s="48">
        <v>1096.475</v>
      </c>
      <c r="J19" s="48">
        <v>0.53</v>
      </c>
      <c r="K19" s="71">
        <f t="shared" si="1"/>
        <v>8</v>
      </c>
      <c r="L19" s="74" t="s">
        <v>846</v>
      </c>
      <c r="M19" s="75" t="s">
        <v>847</v>
      </c>
      <c r="N19" s="70"/>
      <c r="O19" s="38" t="s">
        <v>848</v>
      </c>
    </row>
    <row r="20" s="38" customFormat="1" ht="27" customHeight="1" outlineLevel="2" spans="1:15">
      <c r="A20" s="38" t="str">
        <f t="shared" si="0"/>
        <v>G3221097.551098.0750.525</v>
      </c>
      <c r="B20" s="44">
        <v>14</v>
      </c>
      <c r="C20" s="48" t="s">
        <v>81</v>
      </c>
      <c r="D20" s="48">
        <v>430224</v>
      </c>
      <c r="E20" s="48" t="s">
        <v>82</v>
      </c>
      <c r="F20" s="48" t="s">
        <v>849</v>
      </c>
      <c r="G20" s="48" t="s">
        <v>845</v>
      </c>
      <c r="H20" s="48">
        <v>1097.55</v>
      </c>
      <c r="I20" s="48">
        <v>1098.075</v>
      </c>
      <c r="J20" s="48">
        <v>0.525</v>
      </c>
      <c r="K20" s="71">
        <f t="shared" si="1"/>
        <v>8</v>
      </c>
      <c r="L20" s="74" t="s">
        <v>846</v>
      </c>
      <c r="M20" s="75" t="s">
        <v>847</v>
      </c>
      <c r="N20" s="70"/>
      <c r="O20" s="38" t="s">
        <v>848</v>
      </c>
    </row>
    <row r="21" s="38" customFormat="1" ht="27" customHeight="1" outlineLevel="2" spans="1:15">
      <c r="A21" s="38" t="str">
        <f t="shared" si="0"/>
        <v>G3221099.61099.670.07</v>
      </c>
      <c r="B21" s="44">
        <v>15</v>
      </c>
      <c r="C21" s="48" t="s">
        <v>81</v>
      </c>
      <c r="D21" s="48">
        <v>430224</v>
      </c>
      <c r="E21" s="48" t="s">
        <v>82</v>
      </c>
      <c r="F21" s="48" t="s">
        <v>849</v>
      </c>
      <c r="G21" s="48" t="s">
        <v>845</v>
      </c>
      <c r="H21" s="48">
        <v>1099.6</v>
      </c>
      <c r="I21" s="48">
        <v>1099.67</v>
      </c>
      <c r="J21" s="48">
        <v>0.07</v>
      </c>
      <c r="K21" s="71">
        <f t="shared" si="1"/>
        <v>1</v>
      </c>
      <c r="L21" s="74" t="s">
        <v>846</v>
      </c>
      <c r="M21" s="75" t="s">
        <v>847</v>
      </c>
      <c r="N21" s="70"/>
      <c r="O21" s="38" t="s">
        <v>848</v>
      </c>
    </row>
    <row r="22" s="38" customFormat="1" ht="27" customHeight="1" outlineLevel="2" spans="1:15">
      <c r="A22" s="38" t="str">
        <f t="shared" si="0"/>
        <v>G3221100.11100.70.6</v>
      </c>
      <c r="B22" s="44">
        <v>16</v>
      </c>
      <c r="C22" s="48" t="s">
        <v>81</v>
      </c>
      <c r="D22" s="48">
        <v>430224</v>
      </c>
      <c r="E22" s="48" t="s">
        <v>82</v>
      </c>
      <c r="F22" s="48" t="s">
        <v>849</v>
      </c>
      <c r="G22" s="48" t="s">
        <v>845</v>
      </c>
      <c r="H22" s="48">
        <v>1100.1</v>
      </c>
      <c r="I22" s="48">
        <v>1100.7</v>
      </c>
      <c r="J22" s="48">
        <v>0.6</v>
      </c>
      <c r="K22" s="71">
        <f t="shared" si="1"/>
        <v>9</v>
      </c>
      <c r="L22" s="74" t="s">
        <v>846</v>
      </c>
      <c r="M22" s="75" t="s">
        <v>847</v>
      </c>
      <c r="N22" s="70"/>
      <c r="O22" s="38" t="s">
        <v>848</v>
      </c>
    </row>
    <row r="23" s="38" customFormat="1" ht="27" customHeight="1" outlineLevel="2" spans="1:15">
      <c r="A23" s="38" t="str">
        <f t="shared" si="0"/>
        <v>G1061860.4541861.2510.797</v>
      </c>
      <c r="B23" s="44">
        <v>17</v>
      </c>
      <c r="C23" s="49" t="s">
        <v>81</v>
      </c>
      <c r="D23" s="49">
        <v>430224</v>
      </c>
      <c r="E23" s="49" t="s">
        <v>82</v>
      </c>
      <c r="F23" s="49" t="s">
        <v>169</v>
      </c>
      <c r="G23" s="49" t="s">
        <v>845</v>
      </c>
      <c r="H23" s="49">
        <v>1860.454</v>
      </c>
      <c r="I23" s="49">
        <v>1861.251</v>
      </c>
      <c r="J23" s="49">
        <v>0.797</v>
      </c>
      <c r="K23" s="71">
        <f t="shared" si="1"/>
        <v>12</v>
      </c>
      <c r="L23" s="74" t="s">
        <v>846</v>
      </c>
      <c r="M23" s="75" t="s">
        <v>847</v>
      </c>
      <c r="N23" s="70"/>
      <c r="O23" s="38" t="s">
        <v>848</v>
      </c>
    </row>
    <row r="24" s="38" customFormat="1" ht="27" customHeight="1" outlineLevel="2" spans="1:15">
      <c r="A24" s="38" t="str">
        <f t="shared" si="0"/>
        <v>G1061893.931894.010.08</v>
      </c>
      <c r="B24" s="44">
        <v>18</v>
      </c>
      <c r="C24" s="49" t="s">
        <v>81</v>
      </c>
      <c r="D24" s="49">
        <v>430224</v>
      </c>
      <c r="E24" s="49" t="s">
        <v>82</v>
      </c>
      <c r="F24" s="49" t="s">
        <v>169</v>
      </c>
      <c r="G24" s="49" t="s">
        <v>845</v>
      </c>
      <c r="H24" s="49">
        <v>1893.93</v>
      </c>
      <c r="I24" s="49">
        <v>1894.01</v>
      </c>
      <c r="J24" s="49">
        <v>0.08</v>
      </c>
      <c r="K24" s="71">
        <f t="shared" si="1"/>
        <v>1</v>
      </c>
      <c r="L24" s="74" t="s">
        <v>846</v>
      </c>
      <c r="M24" s="75" t="s">
        <v>847</v>
      </c>
      <c r="N24" s="70"/>
      <c r="O24" s="38" t="s">
        <v>848</v>
      </c>
    </row>
    <row r="25" s="38" customFormat="1" ht="27" customHeight="1" outlineLevel="2" spans="1:15">
      <c r="A25" s="38" t="str">
        <f t="shared" si="0"/>
        <v>G1061894.61894.70.1</v>
      </c>
      <c r="B25" s="44">
        <v>19</v>
      </c>
      <c r="C25" s="49" t="s">
        <v>81</v>
      </c>
      <c r="D25" s="49">
        <v>430224</v>
      </c>
      <c r="E25" s="49" t="s">
        <v>82</v>
      </c>
      <c r="F25" s="49" t="s">
        <v>169</v>
      </c>
      <c r="G25" s="49" t="s">
        <v>845</v>
      </c>
      <c r="H25" s="49">
        <v>1894.6</v>
      </c>
      <c r="I25" s="49">
        <v>1894.7</v>
      </c>
      <c r="J25" s="49">
        <v>0.1</v>
      </c>
      <c r="K25" s="71">
        <f t="shared" si="1"/>
        <v>2</v>
      </c>
      <c r="L25" s="74" t="s">
        <v>846</v>
      </c>
      <c r="M25" s="75" t="s">
        <v>847</v>
      </c>
      <c r="N25" s="70"/>
      <c r="O25" s="38" t="s">
        <v>848</v>
      </c>
    </row>
    <row r="26" s="38" customFormat="1" ht="27" customHeight="1" outlineLevel="2" spans="1:15">
      <c r="A26" s="38" t="str">
        <f t="shared" si="0"/>
        <v>G3221095.6111095.7550.144</v>
      </c>
      <c r="B26" s="44">
        <v>20</v>
      </c>
      <c r="C26" s="49" t="s">
        <v>81</v>
      </c>
      <c r="D26" s="49">
        <v>430224</v>
      </c>
      <c r="E26" s="49" t="s">
        <v>82</v>
      </c>
      <c r="F26" s="49" t="s">
        <v>849</v>
      </c>
      <c r="G26" s="49" t="s">
        <v>845</v>
      </c>
      <c r="H26" s="49">
        <v>1095.611</v>
      </c>
      <c r="I26" s="49">
        <v>1095.755</v>
      </c>
      <c r="J26" s="49">
        <v>0.144</v>
      </c>
      <c r="K26" s="71">
        <f t="shared" si="1"/>
        <v>2</v>
      </c>
      <c r="L26" s="74" t="s">
        <v>846</v>
      </c>
      <c r="M26" s="75" t="s">
        <v>847</v>
      </c>
      <c r="N26" s="70"/>
      <c r="O26" s="38" t="s">
        <v>848</v>
      </c>
    </row>
    <row r="27" s="38" customFormat="1" ht="27" customHeight="1" outlineLevel="2" spans="1:15">
      <c r="A27" s="38" t="str">
        <f t="shared" si="0"/>
        <v>G3221114.191114.250.06</v>
      </c>
      <c r="B27" s="44">
        <v>21</v>
      </c>
      <c r="C27" s="49" t="s">
        <v>81</v>
      </c>
      <c r="D27" s="49">
        <v>430224</v>
      </c>
      <c r="E27" s="49" t="s">
        <v>82</v>
      </c>
      <c r="F27" s="49" t="s">
        <v>849</v>
      </c>
      <c r="G27" s="49" t="s">
        <v>845</v>
      </c>
      <c r="H27" s="49">
        <v>1114.19</v>
      </c>
      <c r="I27" s="49">
        <v>1114.25</v>
      </c>
      <c r="J27" s="49">
        <v>0.06</v>
      </c>
      <c r="K27" s="71">
        <f t="shared" si="1"/>
        <v>1</v>
      </c>
      <c r="L27" s="74" t="s">
        <v>846</v>
      </c>
      <c r="M27" s="75" t="s">
        <v>847</v>
      </c>
      <c r="N27" s="70"/>
      <c r="O27" s="38" t="s">
        <v>848</v>
      </c>
    </row>
    <row r="28" s="38" customFormat="1" ht="27" customHeight="1" outlineLevel="2" spans="1:15">
      <c r="A28" s="38" t="str">
        <f t="shared" si="0"/>
        <v>G3221135.3081136.3971.089</v>
      </c>
      <c r="B28" s="44">
        <v>22</v>
      </c>
      <c r="C28" s="49" t="s">
        <v>81</v>
      </c>
      <c r="D28" s="49">
        <v>430224</v>
      </c>
      <c r="E28" s="49" t="s">
        <v>82</v>
      </c>
      <c r="F28" s="49" t="s">
        <v>849</v>
      </c>
      <c r="G28" s="49" t="s">
        <v>845</v>
      </c>
      <c r="H28" s="49">
        <v>1135.308</v>
      </c>
      <c r="I28" s="49">
        <v>1136.397</v>
      </c>
      <c r="J28" s="49">
        <v>1.089</v>
      </c>
      <c r="K28" s="71">
        <f t="shared" si="1"/>
        <v>16</v>
      </c>
      <c r="L28" s="74" t="s">
        <v>846</v>
      </c>
      <c r="M28" s="75" t="s">
        <v>847</v>
      </c>
      <c r="N28" s="70"/>
      <c r="O28" s="38" t="s">
        <v>848</v>
      </c>
    </row>
    <row r="29" s="38" customFormat="1" ht="27" customHeight="1" outlineLevel="2" spans="1:15">
      <c r="A29" s="38" t="str">
        <f t="shared" si="0"/>
        <v>G3221137.751138.210.46</v>
      </c>
      <c r="B29" s="44">
        <v>23</v>
      </c>
      <c r="C29" s="49" t="s">
        <v>81</v>
      </c>
      <c r="D29" s="49">
        <v>430224</v>
      </c>
      <c r="E29" s="49" t="s">
        <v>82</v>
      </c>
      <c r="F29" s="49" t="s">
        <v>849</v>
      </c>
      <c r="G29" s="49" t="s">
        <v>845</v>
      </c>
      <c r="H29" s="49">
        <v>1137.75</v>
      </c>
      <c r="I29" s="49">
        <v>1138.21</v>
      </c>
      <c r="J29" s="49">
        <v>0.46</v>
      </c>
      <c r="K29" s="71">
        <f t="shared" si="1"/>
        <v>7</v>
      </c>
      <c r="L29" s="74" t="s">
        <v>846</v>
      </c>
      <c r="M29" s="75" t="s">
        <v>847</v>
      </c>
      <c r="N29" s="70"/>
      <c r="O29" s="38" t="s">
        <v>848</v>
      </c>
    </row>
    <row r="30" s="38" customFormat="1" ht="27" customHeight="1" outlineLevel="2" spans="1:15">
      <c r="A30" s="38" t="str">
        <f t="shared" si="0"/>
        <v>G3221138.581138.720.14</v>
      </c>
      <c r="B30" s="44">
        <v>24</v>
      </c>
      <c r="C30" s="49" t="s">
        <v>81</v>
      </c>
      <c r="D30" s="49">
        <v>430224</v>
      </c>
      <c r="E30" s="49" t="s">
        <v>82</v>
      </c>
      <c r="F30" s="49" t="s">
        <v>849</v>
      </c>
      <c r="G30" s="49" t="s">
        <v>845</v>
      </c>
      <c r="H30" s="49">
        <v>1138.58</v>
      </c>
      <c r="I30" s="49">
        <v>1138.72</v>
      </c>
      <c r="J30" s="49">
        <v>0.14</v>
      </c>
      <c r="K30" s="71">
        <f t="shared" si="1"/>
        <v>2</v>
      </c>
      <c r="L30" s="74" t="s">
        <v>846</v>
      </c>
      <c r="M30" s="75" t="s">
        <v>847</v>
      </c>
      <c r="N30" s="70"/>
      <c r="O30" s="38" t="s">
        <v>848</v>
      </c>
    </row>
    <row r="31" s="38" customFormat="1" ht="27" customHeight="1" outlineLevel="2" spans="1:15">
      <c r="A31" s="38" t="str">
        <f t="shared" si="0"/>
        <v>G3221144.821146.451.63</v>
      </c>
      <c r="B31" s="44">
        <v>25</v>
      </c>
      <c r="C31" s="49" t="s">
        <v>81</v>
      </c>
      <c r="D31" s="49">
        <v>430224</v>
      </c>
      <c r="E31" s="49" t="s">
        <v>82</v>
      </c>
      <c r="F31" s="49" t="s">
        <v>849</v>
      </c>
      <c r="G31" s="49" t="s">
        <v>845</v>
      </c>
      <c r="H31" s="49">
        <v>1144.82</v>
      </c>
      <c r="I31" s="49">
        <v>1146.45</v>
      </c>
      <c r="J31" s="49">
        <v>1.63</v>
      </c>
      <c r="K31" s="71">
        <f t="shared" si="1"/>
        <v>24</v>
      </c>
      <c r="L31" s="74" t="s">
        <v>846</v>
      </c>
      <c r="M31" s="75" t="s">
        <v>847</v>
      </c>
      <c r="N31" s="70"/>
      <c r="O31" s="38" t="s">
        <v>848</v>
      </c>
    </row>
    <row r="32" s="38" customFormat="1" ht="27" customHeight="1" outlineLevel="2" spans="1:15">
      <c r="A32" s="38" t="str">
        <f t="shared" si="0"/>
        <v>G3221148.91149.30.4</v>
      </c>
      <c r="B32" s="44">
        <v>26</v>
      </c>
      <c r="C32" s="49" t="s">
        <v>81</v>
      </c>
      <c r="D32" s="49">
        <v>430224</v>
      </c>
      <c r="E32" s="49" t="s">
        <v>82</v>
      </c>
      <c r="F32" s="49" t="s">
        <v>849</v>
      </c>
      <c r="G32" s="49" t="s">
        <v>845</v>
      </c>
      <c r="H32" s="49">
        <v>1148.9</v>
      </c>
      <c r="I32" s="49">
        <v>1149.3</v>
      </c>
      <c r="J32" s="49">
        <v>0.4</v>
      </c>
      <c r="K32" s="71">
        <f t="shared" si="1"/>
        <v>6</v>
      </c>
      <c r="L32" s="74" t="s">
        <v>846</v>
      </c>
      <c r="M32" s="75" t="s">
        <v>847</v>
      </c>
      <c r="N32" s="70"/>
      <c r="O32" s="38" t="s">
        <v>848</v>
      </c>
    </row>
    <row r="33" s="38" customFormat="1" ht="27" customHeight="1" outlineLevel="1" spans="1:14">
      <c r="A33" s="38" t="str">
        <f t="shared" si="0"/>
        <v>11.6</v>
      </c>
      <c r="B33" s="50"/>
      <c r="C33" s="51" t="s">
        <v>850</v>
      </c>
      <c r="D33" s="52"/>
      <c r="E33" s="48"/>
      <c r="F33" s="52"/>
      <c r="G33" s="52"/>
      <c r="H33" s="52"/>
      <c r="I33" s="52"/>
      <c r="J33" s="52">
        <f>SUBTOTAL(9,J34:J37)</f>
        <v>11.6</v>
      </c>
      <c r="K33" s="71"/>
      <c r="L33" s="74"/>
      <c r="M33" s="75"/>
      <c r="N33" s="70"/>
    </row>
    <row r="34" s="38" customFormat="1" ht="27" customHeight="1" outlineLevel="2" spans="1:15">
      <c r="A34" s="38" t="str">
        <f t="shared" si="0"/>
        <v>S319144.668153.0634.9</v>
      </c>
      <c r="B34" s="50">
        <v>27</v>
      </c>
      <c r="C34" s="48" t="s">
        <v>161</v>
      </c>
      <c r="D34" s="52">
        <v>430624</v>
      </c>
      <c r="E34" s="48" t="s">
        <v>440</v>
      </c>
      <c r="F34" s="52" t="s">
        <v>851</v>
      </c>
      <c r="G34" s="52" t="s">
        <v>336</v>
      </c>
      <c r="H34" s="52">
        <v>144.668</v>
      </c>
      <c r="I34" s="52">
        <v>153.063</v>
      </c>
      <c r="J34" s="52">
        <v>4.9</v>
      </c>
      <c r="K34" s="71">
        <f t="shared" ref="K34:K39" si="2">ROUND(J34*15,0)</f>
        <v>74</v>
      </c>
      <c r="L34" s="74" t="s">
        <v>846</v>
      </c>
      <c r="M34" s="75" t="s">
        <v>847</v>
      </c>
      <c r="N34" s="70"/>
      <c r="O34" s="38" t="s">
        <v>852</v>
      </c>
    </row>
    <row r="35" s="38" customFormat="1" ht="27" customHeight="1" outlineLevel="2" spans="1:15">
      <c r="A35" s="38" t="str">
        <f t="shared" si="0"/>
        <v>S319153.254157.82.8</v>
      </c>
      <c r="B35" s="50">
        <v>28</v>
      </c>
      <c r="C35" s="48" t="s">
        <v>161</v>
      </c>
      <c r="D35" s="52">
        <v>430624</v>
      </c>
      <c r="E35" s="48" t="s">
        <v>440</v>
      </c>
      <c r="F35" s="52" t="s">
        <v>851</v>
      </c>
      <c r="G35" s="52" t="s">
        <v>336</v>
      </c>
      <c r="H35" s="52">
        <v>153.254</v>
      </c>
      <c r="I35" s="52">
        <v>157.8</v>
      </c>
      <c r="J35" s="52">
        <v>2.8</v>
      </c>
      <c r="K35" s="71">
        <f t="shared" si="2"/>
        <v>42</v>
      </c>
      <c r="L35" s="74" t="s">
        <v>846</v>
      </c>
      <c r="M35" s="75" t="s">
        <v>847</v>
      </c>
      <c r="N35" s="70"/>
      <c r="O35" s="38" t="s">
        <v>852</v>
      </c>
    </row>
    <row r="36" s="38" customFormat="1" ht="27" customHeight="1" outlineLevel="2" spans="1:15">
      <c r="A36" s="38" t="str">
        <f t="shared" si="0"/>
        <v>S319158.268161.6661.8</v>
      </c>
      <c r="B36" s="50">
        <v>29</v>
      </c>
      <c r="C36" s="48" t="s">
        <v>161</v>
      </c>
      <c r="D36" s="52">
        <v>430624</v>
      </c>
      <c r="E36" s="48" t="s">
        <v>440</v>
      </c>
      <c r="F36" s="52" t="s">
        <v>851</v>
      </c>
      <c r="G36" s="52" t="s">
        <v>336</v>
      </c>
      <c r="H36" s="52">
        <v>158.268</v>
      </c>
      <c r="I36" s="52">
        <v>161.666</v>
      </c>
      <c r="J36" s="52">
        <v>1.8</v>
      </c>
      <c r="K36" s="71">
        <f t="shared" si="2"/>
        <v>27</v>
      </c>
      <c r="L36" s="74" t="s">
        <v>846</v>
      </c>
      <c r="M36" s="75" t="s">
        <v>847</v>
      </c>
      <c r="N36" s="70"/>
      <c r="O36" s="38" t="s">
        <v>852</v>
      </c>
    </row>
    <row r="37" s="38" customFormat="1" ht="27" customHeight="1" outlineLevel="2" spans="1:15">
      <c r="A37" s="38" t="str">
        <f t="shared" si="0"/>
        <v>S319162.2165.7532.1</v>
      </c>
      <c r="B37" s="50">
        <v>30</v>
      </c>
      <c r="C37" s="48" t="s">
        <v>161</v>
      </c>
      <c r="D37" s="52">
        <v>430624</v>
      </c>
      <c r="E37" s="48" t="s">
        <v>440</v>
      </c>
      <c r="F37" s="52" t="s">
        <v>851</v>
      </c>
      <c r="G37" s="52" t="s">
        <v>336</v>
      </c>
      <c r="H37" s="52">
        <v>162.2</v>
      </c>
      <c r="I37" s="52">
        <v>165.753</v>
      </c>
      <c r="J37" s="52">
        <v>2.1</v>
      </c>
      <c r="K37" s="71">
        <f t="shared" si="2"/>
        <v>32</v>
      </c>
      <c r="L37" s="74" t="s">
        <v>846</v>
      </c>
      <c r="M37" s="75" t="s">
        <v>847</v>
      </c>
      <c r="N37" s="70"/>
      <c r="O37" s="38" t="s">
        <v>852</v>
      </c>
    </row>
    <row r="38" s="38" customFormat="1" ht="27" customHeight="1" outlineLevel="1" spans="1:14">
      <c r="A38" s="38" t="str">
        <f t="shared" si="0"/>
        <v>56.677</v>
      </c>
      <c r="B38" s="50"/>
      <c r="C38" s="51" t="s">
        <v>853</v>
      </c>
      <c r="D38" s="52"/>
      <c r="E38" s="48"/>
      <c r="F38" s="52"/>
      <c r="G38" s="52"/>
      <c r="H38" s="52"/>
      <c r="I38" s="52"/>
      <c r="J38" s="52">
        <f>SUBTOTAL(9,J39:J48)</f>
        <v>56.677</v>
      </c>
      <c r="K38" s="71"/>
      <c r="L38" s="74"/>
      <c r="M38" s="75"/>
      <c r="N38" s="70"/>
    </row>
    <row r="39" s="38" customFormat="1" ht="27" customHeight="1" outlineLevel="2" spans="1:15">
      <c r="A39" s="38" t="str">
        <f t="shared" si="0"/>
        <v>S211264.977273.8545.677</v>
      </c>
      <c r="B39" s="50">
        <v>31</v>
      </c>
      <c r="C39" s="48" t="s">
        <v>213</v>
      </c>
      <c r="D39" s="52">
        <v>431002</v>
      </c>
      <c r="E39" s="48" t="s">
        <v>854</v>
      </c>
      <c r="F39" s="52" t="s">
        <v>222</v>
      </c>
      <c r="G39" s="52" t="s">
        <v>336</v>
      </c>
      <c r="H39" s="52">
        <v>264.977</v>
      </c>
      <c r="I39" s="52">
        <v>273.854</v>
      </c>
      <c r="J39" s="52">
        <v>5.677</v>
      </c>
      <c r="K39" s="71">
        <f t="shared" si="2"/>
        <v>85</v>
      </c>
      <c r="L39" s="74" t="s">
        <v>846</v>
      </c>
      <c r="M39" s="75" t="s">
        <v>847</v>
      </c>
      <c r="N39" s="70"/>
      <c r="O39" s="38" t="s">
        <v>852</v>
      </c>
    </row>
    <row r="40" s="38" customFormat="1" ht="27" customHeight="1" outlineLevel="2" spans="1:15">
      <c r="A40" s="38" t="str">
        <f t="shared" si="0"/>
        <v>S56650.08862.0598.459</v>
      </c>
      <c r="B40" s="50">
        <v>32</v>
      </c>
      <c r="C40" s="48" t="s">
        <v>213</v>
      </c>
      <c r="D40" s="52">
        <v>431002</v>
      </c>
      <c r="E40" s="48" t="s">
        <v>854</v>
      </c>
      <c r="F40" s="52" t="s">
        <v>855</v>
      </c>
      <c r="G40" s="52" t="s">
        <v>336</v>
      </c>
      <c r="H40" s="52">
        <v>50.088</v>
      </c>
      <c r="I40" s="52">
        <v>62.059</v>
      </c>
      <c r="J40" s="52">
        <v>8.459</v>
      </c>
      <c r="K40" s="71">
        <f t="shared" ref="K40:K48" si="3">ROUND(J40*15,0)</f>
        <v>127</v>
      </c>
      <c r="L40" s="74" t="s">
        <v>846</v>
      </c>
      <c r="M40" s="75" t="s">
        <v>847</v>
      </c>
      <c r="N40" s="70"/>
      <c r="O40" s="38" t="s">
        <v>852</v>
      </c>
    </row>
    <row r="41" s="38" customFormat="1" ht="27" customHeight="1" outlineLevel="2" spans="1:15">
      <c r="A41" s="38" t="str">
        <f t="shared" si="0"/>
        <v>S345168.968175.8496.881</v>
      </c>
      <c r="B41" s="50">
        <v>33</v>
      </c>
      <c r="C41" s="48" t="s">
        <v>213</v>
      </c>
      <c r="D41" s="52">
        <v>431021</v>
      </c>
      <c r="E41" s="48" t="s">
        <v>603</v>
      </c>
      <c r="F41" s="52" t="s">
        <v>856</v>
      </c>
      <c r="G41" s="52" t="s">
        <v>336</v>
      </c>
      <c r="H41" s="52">
        <v>168.968</v>
      </c>
      <c r="I41" s="52">
        <v>175.849</v>
      </c>
      <c r="J41" s="52">
        <v>6.881</v>
      </c>
      <c r="K41" s="71">
        <f t="shared" si="3"/>
        <v>103</v>
      </c>
      <c r="L41" s="74" t="s">
        <v>846</v>
      </c>
      <c r="M41" s="75" t="s">
        <v>847</v>
      </c>
      <c r="N41" s="70"/>
      <c r="O41" s="38" t="s">
        <v>852</v>
      </c>
    </row>
    <row r="42" s="38" customFormat="1" ht="27" customHeight="1" outlineLevel="2" spans="1:15">
      <c r="A42" s="38" t="str">
        <f t="shared" si="0"/>
        <v>G1072081.28520886.715</v>
      </c>
      <c r="B42" s="53">
        <v>34</v>
      </c>
      <c r="C42" s="54" t="s">
        <v>213</v>
      </c>
      <c r="D42" s="54">
        <v>431022</v>
      </c>
      <c r="E42" s="54" t="s">
        <v>219</v>
      </c>
      <c r="F42" s="54" t="s">
        <v>165</v>
      </c>
      <c r="G42" s="54" t="s">
        <v>857</v>
      </c>
      <c r="H42" s="54">
        <v>2081.285</v>
      </c>
      <c r="I42" s="54">
        <v>2088</v>
      </c>
      <c r="J42" s="54">
        <v>6.715</v>
      </c>
      <c r="K42" s="71">
        <f t="shared" si="3"/>
        <v>101</v>
      </c>
      <c r="L42" s="76" t="s">
        <v>858</v>
      </c>
      <c r="M42" s="77" t="s">
        <v>847</v>
      </c>
      <c r="N42" s="70"/>
      <c r="O42" s="38" t="s">
        <v>848</v>
      </c>
    </row>
    <row r="43" s="38" customFormat="1" ht="27" customHeight="1" outlineLevel="2" spans="1:15">
      <c r="A43" s="38" t="str">
        <f t="shared" si="0"/>
        <v>G1072155.0232160.944.5</v>
      </c>
      <c r="B43" s="50">
        <v>35</v>
      </c>
      <c r="C43" s="52" t="s">
        <v>213</v>
      </c>
      <c r="D43" s="52">
        <v>431022</v>
      </c>
      <c r="E43" s="52" t="s">
        <v>219</v>
      </c>
      <c r="F43" s="52" t="s">
        <v>165</v>
      </c>
      <c r="G43" s="52" t="s">
        <v>845</v>
      </c>
      <c r="H43" s="52">
        <v>2155.023</v>
      </c>
      <c r="I43" s="52">
        <v>2160.94</v>
      </c>
      <c r="J43" s="52">
        <v>4.5</v>
      </c>
      <c r="K43" s="71">
        <f t="shared" si="3"/>
        <v>68</v>
      </c>
      <c r="L43" s="74" t="s">
        <v>846</v>
      </c>
      <c r="M43" s="75" t="s">
        <v>847</v>
      </c>
      <c r="N43" s="70"/>
      <c r="O43" s="38" t="s">
        <v>848</v>
      </c>
    </row>
    <row r="44" s="38" customFormat="1" ht="27" customHeight="1" outlineLevel="2" spans="1:15">
      <c r="A44" s="38" t="str">
        <f t="shared" si="0"/>
        <v>G535356.661364.8955.5</v>
      </c>
      <c r="B44" s="50">
        <v>36</v>
      </c>
      <c r="C44" s="52" t="s">
        <v>213</v>
      </c>
      <c r="D44" s="52">
        <v>431022</v>
      </c>
      <c r="E44" s="52" t="s">
        <v>219</v>
      </c>
      <c r="F44" s="52" t="s">
        <v>859</v>
      </c>
      <c r="G44" s="52" t="s">
        <v>860</v>
      </c>
      <c r="H44" s="52">
        <v>356.661</v>
      </c>
      <c r="I44" s="52">
        <v>364.895</v>
      </c>
      <c r="J44" s="52">
        <v>5.5</v>
      </c>
      <c r="K44" s="71">
        <f t="shared" si="3"/>
        <v>83</v>
      </c>
      <c r="L44" s="74" t="s">
        <v>846</v>
      </c>
      <c r="M44" s="75" t="s">
        <v>847</v>
      </c>
      <c r="N44" s="70"/>
      <c r="O44" s="38" t="s">
        <v>848</v>
      </c>
    </row>
    <row r="45" s="38" customFormat="1" ht="27" customHeight="1" outlineLevel="2" spans="1:15">
      <c r="A45" s="38" t="str">
        <f t="shared" si="0"/>
        <v>S346164.11169.0264.916</v>
      </c>
      <c r="B45" s="50">
        <v>37</v>
      </c>
      <c r="C45" s="48" t="s">
        <v>213</v>
      </c>
      <c r="D45" s="52">
        <v>431025</v>
      </c>
      <c r="E45" s="48" t="s">
        <v>861</v>
      </c>
      <c r="F45" s="52" t="s">
        <v>862</v>
      </c>
      <c r="G45" s="52" t="s">
        <v>845</v>
      </c>
      <c r="H45" s="52">
        <v>164.11</v>
      </c>
      <c r="I45" s="52">
        <v>169.026</v>
      </c>
      <c r="J45" s="52">
        <v>4.916</v>
      </c>
      <c r="K45" s="71">
        <f t="shared" si="3"/>
        <v>74</v>
      </c>
      <c r="L45" s="74" t="s">
        <v>846</v>
      </c>
      <c r="M45" s="75" t="s">
        <v>847</v>
      </c>
      <c r="N45" s="70"/>
      <c r="O45" s="38" t="s">
        <v>852</v>
      </c>
    </row>
    <row r="46" s="38" customFormat="1" ht="27" customHeight="1" outlineLevel="2" spans="1:15">
      <c r="A46" s="38" t="str">
        <f t="shared" si="0"/>
        <v>S215103.065103.980.915</v>
      </c>
      <c r="B46" s="50">
        <v>38</v>
      </c>
      <c r="C46" s="48" t="s">
        <v>213</v>
      </c>
      <c r="D46" s="52">
        <v>431025</v>
      </c>
      <c r="E46" s="48" t="s">
        <v>861</v>
      </c>
      <c r="F46" s="52" t="s">
        <v>863</v>
      </c>
      <c r="G46" s="52" t="s">
        <v>845</v>
      </c>
      <c r="H46" s="52">
        <v>103.065</v>
      </c>
      <c r="I46" s="52">
        <v>103.98</v>
      </c>
      <c r="J46" s="52">
        <v>0.915</v>
      </c>
      <c r="K46" s="71">
        <f t="shared" si="3"/>
        <v>14</v>
      </c>
      <c r="L46" s="74" t="s">
        <v>846</v>
      </c>
      <c r="M46" s="75" t="s">
        <v>847</v>
      </c>
      <c r="N46" s="70"/>
      <c r="O46" s="38" t="s">
        <v>852</v>
      </c>
    </row>
    <row r="47" s="38" customFormat="1" ht="27" customHeight="1" outlineLevel="2" spans="1:15">
      <c r="A47" s="38" t="str">
        <f t="shared" si="0"/>
        <v>S346163.1163.6140.514</v>
      </c>
      <c r="B47" s="50">
        <v>39</v>
      </c>
      <c r="C47" s="48" t="s">
        <v>213</v>
      </c>
      <c r="D47" s="52">
        <v>431025</v>
      </c>
      <c r="E47" s="48" t="s">
        <v>861</v>
      </c>
      <c r="F47" s="52" t="s">
        <v>862</v>
      </c>
      <c r="G47" s="52" t="s">
        <v>845</v>
      </c>
      <c r="H47" s="52">
        <v>163.1</v>
      </c>
      <c r="I47" s="52">
        <v>163.614</v>
      </c>
      <c r="J47" s="52">
        <v>0.514</v>
      </c>
      <c r="K47" s="71">
        <f t="shared" si="3"/>
        <v>8</v>
      </c>
      <c r="L47" s="74" t="s">
        <v>846</v>
      </c>
      <c r="M47" s="75" t="s">
        <v>847</v>
      </c>
      <c r="N47" s="70"/>
      <c r="O47" s="38" t="s">
        <v>852</v>
      </c>
    </row>
    <row r="48" s="38" customFormat="1" ht="27" customHeight="1" outlineLevel="2" spans="1:15">
      <c r="A48" s="38" t="str">
        <f t="shared" si="0"/>
        <v>S564012.612.6</v>
      </c>
      <c r="B48" s="50">
        <v>40</v>
      </c>
      <c r="C48" s="48" t="s">
        <v>213</v>
      </c>
      <c r="D48" s="52">
        <v>431026</v>
      </c>
      <c r="E48" s="48" t="s">
        <v>415</v>
      </c>
      <c r="F48" s="52" t="s">
        <v>864</v>
      </c>
      <c r="G48" s="52" t="s">
        <v>336</v>
      </c>
      <c r="H48" s="52">
        <v>0</v>
      </c>
      <c r="I48" s="52">
        <v>12.6</v>
      </c>
      <c r="J48" s="52">
        <v>12.6</v>
      </c>
      <c r="K48" s="71">
        <f t="shared" si="3"/>
        <v>189</v>
      </c>
      <c r="L48" s="74" t="s">
        <v>846</v>
      </c>
      <c r="M48" s="75" t="s">
        <v>847</v>
      </c>
      <c r="N48" s="70"/>
      <c r="O48" s="38" t="s">
        <v>852</v>
      </c>
    </row>
    <row r="49" s="38" customFormat="1" ht="27" customHeight="1" outlineLevel="1" spans="1:14">
      <c r="A49" s="38" t="str">
        <f t="shared" si="0"/>
        <v>26.789</v>
      </c>
      <c r="B49" s="50"/>
      <c r="C49" s="55" t="s">
        <v>865</v>
      </c>
      <c r="D49" s="44"/>
      <c r="E49" s="44"/>
      <c r="F49" s="44"/>
      <c r="G49" s="44"/>
      <c r="H49" s="44"/>
      <c r="I49" s="44"/>
      <c r="J49" s="74">
        <f>SUBTOTAL(9,J50:J53)</f>
        <v>26.789</v>
      </c>
      <c r="K49" s="71"/>
      <c r="L49" s="78"/>
      <c r="M49" s="75"/>
      <c r="N49" s="70"/>
    </row>
    <row r="50" s="38" customFormat="1" ht="31.05" customHeight="1" outlineLevel="2" spans="1:15">
      <c r="A50" s="38" t="str">
        <f t="shared" si="0"/>
        <v>G2342564.4462565.8251.379</v>
      </c>
      <c r="B50" s="50">
        <v>41</v>
      </c>
      <c r="C50" s="44" t="s">
        <v>224</v>
      </c>
      <c r="D50" s="44">
        <v>431128</v>
      </c>
      <c r="E50" s="44" t="s">
        <v>866</v>
      </c>
      <c r="F50" s="44" t="s">
        <v>51</v>
      </c>
      <c r="G50" s="44" t="s">
        <v>845</v>
      </c>
      <c r="H50" s="44">
        <v>2564.446</v>
      </c>
      <c r="I50" s="44">
        <v>2565.825</v>
      </c>
      <c r="J50" s="74">
        <v>1.379</v>
      </c>
      <c r="K50" s="71">
        <f t="shared" ref="K50:K55" si="4">ROUND(J50*15,0)</f>
        <v>21</v>
      </c>
      <c r="L50" s="78" t="s">
        <v>867</v>
      </c>
      <c r="M50" s="75" t="s">
        <v>847</v>
      </c>
      <c r="N50" s="70"/>
      <c r="O50" s="38" t="s">
        <v>848</v>
      </c>
    </row>
    <row r="51" s="38" customFormat="1" ht="27" customHeight="1" outlineLevel="2" spans="1:15">
      <c r="A51" s="38" t="str">
        <f t="shared" si="0"/>
        <v>G2342541.6852564.44613.68</v>
      </c>
      <c r="B51" s="50">
        <v>42</v>
      </c>
      <c r="C51" s="52" t="s">
        <v>224</v>
      </c>
      <c r="D51" s="44">
        <v>431128</v>
      </c>
      <c r="E51" s="44" t="s">
        <v>866</v>
      </c>
      <c r="F51" s="52" t="s">
        <v>51</v>
      </c>
      <c r="G51" s="52" t="s">
        <v>845</v>
      </c>
      <c r="H51" s="52">
        <v>2541.685</v>
      </c>
      <c r="I51" s="52">
        <v>2564.446</v>
      </c>
      <c r="J51" s="79">
        <v>13.68</v>
      </c>
      <c r="K51" s="71">
        <f t="shared" si="4"/>
        <v>205</v>
      </c>
      <c r="L51" s="74" t="s">
        <v>846</v>
      </c>
      <c r="M51" s="75" t="s">
        <v>847</v>
      </c>
      <c r="N51" s="70"/>
      <c r="O51" s="38" t="s">
        <v>848</v>
      </c>
    </row>
    <row r="52" s="38" customFormat="1" ht="27" customHeight="1" outlineLevel="2" spans="1:15">
      <c r="A52" s="38" t="str">
        <f t="shared" ref="A52:A59" si="5">F52&amp;H52&amp;I52&amp;J52</f>
        <v>G2342590.0692599.9825.91</v>
      </c>
      <c r="B52" s="50">
        <v>43</v>
      </c>
      <c r="C52" s="52" t="s">
        <v>224</v>
      </c>
      <c r="D52" s="44">
        <v>431128</v>
      </c>
      <c r="E52" s="44" t="s">
        <v>866</v>
      </c>
      <c r="F52" s="52" t="s">
        <v>51</v>
      </c>
      <c r="G52" s="52" t="s">
        <v>845</v>
      </c>
      <c r="H52" s="52">
        <v>2590.069</v>
      </c>
      <c r="I52" s="52">
        <v>2599.982</v>
      </c>
      <c r="J52" s="79">
        <v>5.91</v>
      </c>
      <c r="K52" s="71">
        <f t="shared" si="4"/>
        <v>89</v>
      </c>
      <c r="L52" s="74" t="s">
        <v>846</v>
      </c>
      <c r="M52" s="75" t="s">
        <v>847</v>
      </c>
      <c r="N52" s="70"/>
      <c r="O52" s="38" t="s">
        <v>848</v>
      </c>
    </row>
    <row r="53" s="38" customFormat="1" ht="27" customHeight="1" outlineLevel="2" spans="1:15">
      <c r="A53" s="38" t="str">
        <f t="shared" si="5"/>
        <v>G2342600.0452609.6965.82</v>
      </c>
      <c r="B53" s="50">
        <v>44</v>
      </c>
      <c r="C53" s="52" t="s">
        <v>224</v>
      </c>
      <c r="D53" s="44">
        <v>431128</v>
      </c>
      <c r="E53" s="44" t="s">
        <v>866</v>
      </c>
      <c r="F53" s="52" t="s">
        <v>51</v>
      </c>
      <c r="G53" s="52" t="s">
        <v>845</v>
      </c>
      <c r="H53" s="52">
        <v>2600.045</v>
      </c>
      <c r="I53" s="52">
        <v>2609.696</v>
      </c>
      <c r="J53" s="79">
        <v>5.82</v>
      </c>
      <c r="K53" s="71">
        <f t="shared" si="4"/>
        <v>87</v>
      </c>
      <c r="L53" s="74" t="s">
        <v>846</v>
      </c>
      <c r="M53" s="75" t="s">
        <v>847</v>
      </c>
      <c r="N53" s="70"/>
      <c r="O53" s="38" t="s">
        <v>848</v>
      </c>
    </row>
    <row r="54" s="38" customFormat="1" ht="27" customHeight="1" outlineLevel="1" spans="1:14">
      <c r="A54" s="38" t="str">
        <f t="shared" si="5"/>
        <v>21.697</v>
      </c>
      <c r="B54" s="50"/>
      <c r="C54" s="56" t="s">
        <v>868</v>
      </c>
      <c r="D54" s="57"/>
      <c r="E54" s="58"/>
      <c r="F54" s="58"/>
      <c r="G54" s="58"/>
      <c r="H54" s="58"/>
      <c r="I54" s="58"/>
      <c r="J54" s="80">
        <f>SUBTOTAL(9,J55:J78)</f>
        <v>21.697</v>
      </c>
      <c r="K54" s="71"/>
      <c r="L54" s="81"/>
      <c r="M54" s="75"/>
      <c r="N54" s="70"/>
    </row>
    <row r="55" s="38" customFormat="1" ht="30" customHeight="1" outlineLevel="2" spans="1:15">
      <c r="A55" s="38" t="str">
        <f t="shared" si="5"/>
        <v>G3201611.51613.361.86</v>
      </c>
      <c r="B55" s="50">
        <v>45</v>
      </c>
      <c r="C55" s="58" t="s">
        <v>245</v>
      </c>
      <c r="D55" s="57">
        <v>431221</v>
      </c>
      <c r="E55" s="58" t="s">
        <v>869</v>
      </c>
      <c r="F55" s="58" t="s">
        <v>129</v>
      </c>
      <c r="G55" s="58" t="s">
        <v>860</v>
      </c>
      <c r="H55" s="58">
        <v>1611.5</v>
      </c>
      <c r="I55" s="58">
        <v>1613.36</v>
      </c>
      <c r="J55" s="80">
        <v>1.86</v>
      </c>
      <c r="K55" s="71">
        <f t="shared" si="4"/>
        <v>28</v>
      </c>
      <c r="L55" s="81" t="s">
        <v>870</v>
      </c>
      <c r="M55" s="75" t="s">
        <v>847</v>
      </c>
      <c r="N55" s="70"/>
      <c r="O55" s="38" t="s">
        <v>848</v>
      </c>
    </row>
    <row r="56" s="38" customFormat="1" ht="30" customHeight="1" outlineLevel="2" spans="1:15">
      <c r="A56" s="38" t="str">
        <f t="shared" si="5"/>
        <v>G3201613.571613.60.03</v>
      </c>
      <c r="B56" s="50">
        <v>46</v>
      </c>
      <c r="C56" s="58" t="s">
        <v>245</v>
      </c>
      <c r="D56" s="57">
        <v>431221</v>
      </c>
      <c r="E56" s="58" t="s">
        <v>869</v>
      </c>
      <c r="F56" s="58" t="s">
        <v>129</v>
      </c>
      <c r="G56" s="58" t="s">
        <v>860</v>
      </c>
      <c r="H56" s="58">
        <v>1613.57</v>
      </c>
      <c r="I56" s="58">
        <v>1613.6</v>
      </c>
      <c r="J56" s="80">
        <v>0.03</v>
      </c>
      <c r="K56" s="71">
        <f t="shared" ref="K56:K78" si="6">ROUND(J56*15,0)</f>
        <v>0</v>
      </c>
      <c r="L56" s="81" t="s">
        <v>870</v>
      </c>
      <c r="M56" s="75" t="s">
        <v>847</v>
      </c>
      <c r="N56" s="70"/>
      <c r="O56" s="38" t="s">
        <v>848</v>
      </c>
    </row>
    <row r="57" s="38" customFormat="1" ht="30" customHeight="1" outlineLevel="2" spans="1:15">
      <c r="A57" s="38" t="str">
        <f t="shared" si="5"/>
        <v>G3201614.681614.710.03</v>
      </c>
      <c r="B57" s="50">
        <v>47</v>
      </c>
      <c r="C57" s="58" t="s">
        <v>245</v>
      </c>
      <c r="D57" s="57">
        <v>431221</v>
      </c>
      <c r="E57" s="58" t="s">
        <v>869</v>
      </c>
      <c r="F57" s="58" t="s">
        <v>129</v>
      </c>
      <c r="G57" s="58" t="s">
        <v>860</v>
      </c>
      <c r="H57" s="58">
        <v>1614.68</v>
      </c>
      <c r="I57" s="58">
        <v>1614.71</v>
      </c>
      <c r="J57" s="80">
        <v>0.03</v>
      </c>
      <c r="K57" s="71">
        <f t="shared" si="6"/>
        <v>0</v>
      </c>
      <c r="L57" s="81" t="s">
        <v>870</v>
      </c>
      <c r="M57" s="75" t="s">
        <v>847</v>
      </c>
      <c r="N57" s="70"/>
      <c r="O57" s="38" t="s">
        <v>848</v>
      </c>
    </row>
    <row r="58" s="38" customFormat="1" ht="30" customHeight="1" outlineLevel="2" spans="1:15">
      <c r="A58" s="38" t="str">
        <f t="shared" si="5"/>
        <v>G3201614.961615.60.64</v>
      </c>
      <c r="B58" s="50">
        <v>48</v>
      </c>
      <c r="C58" s="58" t="s">
        <v>245</v>
      </c>
      <c r="D58" s="57">
        <v>431221</v>
      </c>
      <c r="E58" s="58" t="s">
        <v>869</v>
      </c>
      <c r="F58" s="58" t="s">
        <v>129</v>
      </c>
      <c r="G58" s="58" t="s">
        <v>860</v>
      </c>
      <c r="H58" s="58">
        <v>1614.96</v>
      </c>
      <c r="I58" s="58">
        <v>1615.6</v>
      </c>
      <c r="J58" s="80">
        <v>0.64</v>
      </c>
      <c r="K58" s="71">
        <f t="shared" si="6"/>
        <v>10</v>
      </c>
      <c r="L58" s="81" t="s">
        <v>870</v>
      </c>
      <c r="M58" s="75" t="s">
        <v>847</v>
      </c>
      <c r="N58" s="70"/>
      <c r="O58" s="38" t="s">
        <v>848</v>
      </c>
    </row>
    <row r="59" s="38" customFormat="1" ht="30" customHeight="1" outlineLevel="2" spans="1:15">
      <c r="A59" s="38" t="str">
        <f t="shared" si="5"/>
        <v>G3201615.6091622.7347.125</v>
      </c>
      <c r="B59" s="50">
        <v>49</v>
      </c>
      <c r="C59" s="58" t="s">
        <v>245</v>
      </c>
      <c r="D59" s="58">
        <v>431221</v>
      </c>
      <c r="E59" s="58" t="s">
        <v>869</v>
      </c>
      <c r="F59" s="58" t="s">
        <v>129</v>
      </c>
      <c r="G59" s="58" t="s">
        <v>845</v>
      </c>
      <c r="H59" s="58">
        <v>1615.609</v>
      </c>
      <c r="I59" s="58">
        <v>1622.734</v>
      </c>
      <c r="J59" s="80">
        <v>7.125</v>
      </c>
      <c r="K59" s="71">
        <f t="shared" si="6"/>
        <v>107</v>
      </c>
      <c r="L59" s="81" t="s">
        <v>870</v>
      </c>
      <c r="M59" s="75" t="s">
        <v>847</v>
      </c>
      <c r="N59" s="70"/>
      <c r="O59" s="38" t="s">
        <v>848</v>
      </c>
    </row>
    <row r="60" s="38" customFormat="1" ht="27" customHeight="1" outlineLevel="2" spans="1:15">
      <c r="A60" s="38" t="str">
        <f t="shared" ref="A60:A66" si="7">F60&amp;H60&amp;I60&amp;J60</f>
        <v>G2093012.463012.5720.112</v>
      </c>
      <c r="B60" s="50">
        <v>50</v>
      </c>
      <c r="C60" s="52" t="s">
        <v>245</v>
      </c>
      <c r="D60" s="52">
        <v>431229</v>
      </c>
      <c r="E60" s="48" t="s">
        <v>871</v>
      </c>
      <c r="F60" s="52" t="s">
        <v>252</v>
      </c>
      <c r="G60" s="52" t="s">
        <v>845</v>
      </c>
      <c r="H60" s="52">
        <v>3012.46</v>
      </c>
      <c r="I60" s="52">
        <v>3012.572</v>
      </c>
      <c r="J60" s="52">
        <v>0.112</v>
      </c>
      <c r="K60" s="71">
        <f t="shared" si="6"/>
        <v>2</v>
      </c>
      <c r="L60" s="74" t="s">
        <v>846</v>
      </c>
      <c r="M60" s="75" t="s">
        <v>847</v>
      </c>
      <c r="N60" s="70"/>
      <c r="O60" s="38" t="s">
        <v>848</v>
      </c>
    </row>
    <row r="61" s="38" customFormat="1" ht="27" customHeight="1" outlineLevel="2" spans="1:15">
      <c r="A61" s="38" t="str">
        <f t="shared" si="7"/>
        <v>G2093012.5793013.3050.726</v>
      </c>
      <c r="B61" s="50">
        <v>51</v>
      </c>
      <c r="C61" s="52" t="s">
        <v>245</v>
      </c>
      <c r="D61" s="52">
        <v>431229</v>
      </c>
      <c r="E61" s="48" t="s">
        <v>871</v>
      </c>
      <c r="F61" s="52" t="s">
        <v>252</v>
      </c>
      <c r="G61" s="52" t="s">
        <v>845</v>
      </c>
      <c r="H61" s="52">
        <v>3012.579</v>
      </c>
      <c r="I61" s="52">
        <v>3013.305</v>
      </c>
      <c r="J61" s="52">
        <v>0.726</v>
      </c>
      <c r="K61" s="71">
        <f t="shared" si="6"/>
        <v>11</v>
      </c>
      <c r="L61" s="74" t="s">
        <v>846</v>
      </c>
      <c r="M61" s="75" t="s">
        <v>847</v>
      </c>
      <c r="N61" s="70"/>
      <c r="O61" s="38" t="s">
        <v>848</v>
      </c>
    </row>
    <row r="62" s="38" customFormat="1" ht="27" customHeight="1" outlineLevel="2" spans="1:15">
      <c r="A62" s="38" t="str">
        <f t="shared" si="7"/>
        <v>G3561661.17316620.827</v>
      </c>
      <c r="B62" s="50">
        <v>52</v>
      </c>
      <c r="C62" s="59" t="s">
        <v>245</v>
      </c>
      <c r="D62" s="59">
        <v>431229</v>
      </c>
      <c r="E62" s="60" t="s">
        <v>871</v>
      </c>
      <c r="F62" s="59" t="s">
        <v>140</v>
      </c>
      <c r="G62" s="59" t="s">
        <v>860</v>
      </c>
      <c r="H62" s="59">
        <v>1661.173</v>
      </c>
      <c r="I62" s="59">
        <v>1662</v>
      </c>
      <c r="J62" s="59">
        <v>0.827</v>
      </c>
      <c r="K62" s="71">
        <f t="shared" si="6"/>
        <v>12</v>
      </c>
      <c r="L62" s="74" t="s">
        <v>846</v>
      </c>
      <c r="M62" s="75" t="s">
        <v>847</v>
      </c>
      <c r="N62" s="70"/>
      <c r="O62" s="38" t="s">
        <v>848</v>
      </c>
    </row>
    <row r="63" s="38" customFormat="1" ht="27" customHeight="1" outlineLevel="2" spans="1:15">
      <c r="A63" s="38" t="str">
        <f t="shared" si="7"/>
        <v>G3561664.1941665.9241.73</v>
      </c>
      <c r="B63" s="50">
        <v>53</v>
      </c>
      <c r="C63" s="44" t="s">
        <v>245</v>
      </c>
      <c r="D63" s="44">
        <v>431229</v>
      </c>
      <c r="E63" s="45" t="s">
        <v>871</v>
      </c>
      <c r="F63" s="44" t="s">
        <v>140</v>
      </c>
      <c r="G63" s="44" t="s">
        <v>860</v>
      </c>
      <c r="H63" s="44">
        <v>1664.194</v>
      </c>
      <c r="I63" s="44">
        <v>1665.924</v>
      </c>
      <c r="J63" s="44">
        <v>1.73</v>
      </c>
      <c r="K63" s="71">
        <f t="shared" si="6"/>
        <v>26</v>
      </c>
      <c r="L63" s="74" t="s">
        <v>846</v>
      </c>
      <c r="M63" s="75" t="s">
        <v>847</v>
      </c>
      <c r="N63" s="70"/>
      <c r="O63" s="38" t="s">
        <v>848</v>
      </c>
    </row>
    <row r="64" s="38" customFormat="1" ht="27" customHeight="1" outlineLevel="2" spans="1:15">
      <c r="A64" s="38" t="str">
        <f t="shared" si="7"/>
        <v>S249195.589196.2280.639</v>
      </c>
      <c r="B64" s="50">
        <v>54</v>
      </c>
      <c r="C64" s="44" t="s">
        <v>245</v>
      </c>
      <c r="D64" s="44">
        <v>431229</v>
      </c>
      <c r="E64" s="45" t="s">
        <v>871</v>
      </c>
      <c r="F64" s="44" t="s">
        <v>360</v>
      </c>
      <c r="G64" s="44" t="s">
        <v>860</v>
      </c>
      <c r="H64" s="44">
        <v>195.589</v>
      </c>
      <c r="I64" s="44">
        <v>196.228</v>
      </c>
      <c r="J64" s="44">
        <v>0.639</v>
      </c>
      <c r="K64" s="71">
        <f t="shared" si="6"/>
        <v>10</v>
      </c>
      <c r="L64" s="74" t="s">
        <v>846</v>
      </c>
      <c r="M64" s="75" t="s">
        <v>847</v>
      </c>
      <c r="N64" s="70"/>
      <c r="O64" s="38" t="s">
        <v>852</v>
      </c>
    </row>
    <row r="65" s="38" customFormat="1" ht="27" customHeight="1" outlineLevel="2" spans="1:15">
      <c r="A65" s="38" t="str">
        <f t="shared" si="7"/>
        <v>S249197.28197.3160.036</v>
      </c>
      <c r="B65" s="50">
        <v>55</v>
      </c>
      <c r="C65" s="45" t="s">
        <v>245</v>
      </c>
      <c r="D65" s="44">
        <v>431229</v>
      </c>
      <c r="E65" s="45" t="s">
        <v>871</v>
      </c>
      <c r="F65" s="44" t="s">
        <v>360</v>
      </c>
      <c r="G65" s="44" t="s">
        <v>860</v>
      </c>
      <c r="H65" s="44">
        <v>197.28</v>
      </c>
      <c r="I65" s="44">
        <v>197.316</v>
      </c>
      <c r="J65" s="44">
        <v>0.036</v>
      </c>
      <c r="K65" s="71">
        <f t="shared" si="6"/>
        <v>1</v>
      </c>
      <c r="L65" s="74" t="s">
        <v>846</v>
      </c>
      <c r="M65" s="75" t="s">
        <v>847</v>
      </c>
      <c r="N65" s="70"/>
      <c r="O65" s="38" t="s">
        <v>852</v>
      </c>
    </row>
    <row r="66" s="38" customFormat="1" ht="27" customHeight="1" outlineLevel="2" spans="1:15">
      <c r="A66" s="38" t="str">
        <f t="shared" si="7"/>
        <v>S249199.984200.5190.535</v>
      </c>
      <c r="B66" s="50">
        <v>56</v>
      </c>
      <c r="C66" s="45" t="s">
        <v>245</v>
      </c>
      <c r="D66" s="44">
        <v>431229</v>
      </c>
      <c r="E66" s="45" t="s">
        <v>871</v>
      </c>
      <c r="F66" s="44" t="s">
        <v>360</v>
      </c>
      <c r="G66" s="44" t="s">
        <v>860</v>
      </c>
      <c r="H66" s="44">
        <v>199.984</v>
      </c>
      <c r="I66" s="44">
        <v>200.519</v>
      </c>
      <c r="J66" s="44">
        <v>0.535</v>
      </c>
      <c r="K66" s="71">
        <f t="shared" si="6"/>
        <v>8</v>
      </c>
      <c r="L66" s="74" t="s">
        <v>846</v>
      </c>
      <c r="M66" s="75" t="s">
        <v>847</v>
      </c>
      <c r="N66" s="70"/>
      <c r="O66" s="38" t="s">
        <v>852</v>
      </c>
    </row>
    <row r="67" s="38" customFormat="1" ht="27" customHeight="1" outlineLevel="2" spans="1:15">
      <c r="A67" s="38" t="str">
        <f t="shared" ref="A67:A88" si="8">F67&amp;H67&amp;I67&amp;J67</f>
        <v>S249200.534201.2910.757</v>
      </c>
      <c r="B67" s="50">
        <v>57</v>
      </c>
      <c r="C67" s="45" t="s">
        <v>245</v>
      </c>
      <c r="D67" s="44">
        <v>431229</v>
      </c>
      <c r="E67" s="45" t="s">
        <v>871</v>
      </c>
      <c r="F67" s="44" t="s">
        <v>360</v>
      </c>
      <c r="G67" s="44" t="s">
        <v>860</v>
      </c>
      <c r="H67" s="44">
        <v>200.534</v>
      </c>
      <c r="I67" s="44">
        <v>201.291</v>
      </c>
      <c r="J67" s="44">
        <v>0.757</v>
      </c>
      <c r="K67" s="71">
        <f t="shared" si="6"/>
        <v>11</v>
      </c>
      <c r="L67" s="74" t="s">
        <v>846</v>
      </c>
      <c r="M67" s="75" t="s">
        <v>847</v>
      </c>
      <c r="N67" s="70"/>
      <c r="O67" s="38" t="s">
        <v>852</v>
      </c>
    </row>
    <row r="68" s="38" customFormat="1" ht="27" customHeight="1" outlineLevel="2" spans="1:15">
      <c r="A68" s="38" t="str">
        <f t="shared" si="8"/>
        <v>S249201.998202.2480.25</v>
      </c>
      <c r="B68" s="50">
        <v>58</v>
      </c>
      <c r="C68" s="45" t="s">
        <v>245</v>
      </c>
      <c r="D68" s="44">
        <v>431229</v>
      </c>
      <c r="E68" s="45" t="s">
        <v>871</v>
      </c>
      <c r="F68" s="44" t="s">
        <v>360</v>
      </c>
      <c r="G68" s="44" t="s">
        <v>860</v>
      </c>
      <c r="H68" s="44">
        <v>201.998</v>
      </c>
      <c r="I68" s="44">
        <v>202.248</v>
      </c>
      <c r="J68" s="44">
        <v>0.25</v>
      </c>
      <c r="K68" s="71">
        <f t="shared" si="6"/>
        <v>4</v>
      </c>
      <c r="L68" s="74" t="s">
        <v>846</v>
      </c>
      <c r="M68" s="75" t="s">
        <v>847</v>
      </c>
      <c r="N68" s="70"/>
      <c r="O68" s="38" t="s">
        <v>852</v>
      </c>
    </row>
    <row r="69" s="38" customFormat="1" ht="27" customHeight="1" outlineLevel="2" spans="1:15">
      <c r="A69" s="38" t="str">
        <f t="shared" si="8"/>
        <v>S249202.643203.7491.106</v>
      </c>
      <c r="B69" s="50">
        <v>59</v>
      </c>
      <c r="C69" s="45" t="s">
        <v>245</v>
      </c>
      <c r="D69" s="44">
        <v>431229</v>
      </c>
      <c r="E69" s="45" t="s">
        <v>871</v>
      </c>
      <c r="F69" s="44" t="s">
        <v>360</v>
      </c>
      <c r="G69" s="44" t="s">
        <v>860</v>
      </c>
      <c r="H69" s="44">
        <v>202.643</v>
      </c>
      <c r="I69" s="44">
        <v>203.749</v>
      </c>
      <c r="J69" s="44">
        <v>1.106</v>
      </c>
      <c r="K69" s="71">
        <f t="shared" si="6"/>
        <v>17</v>
      </c>
      <c r="L69" s="74" t="s">
        <v>846</v>
      </c>
      <c r="M69" s="75" t="s">
        <v>847</v>
      </c>
      <c r="N69" s="70"/>
      <c r="O69" s="38" t="s">
        <v>852</v>
      </c>
    </row>
    <row r="70" s="38" customFormat="1" ht="27" customHeight="1" outlineLevel="2" spans="1:15">
      <c r="A70" s="38" t="str">
        <f t="shared" si="8"/>
        <v>S249209.635210.2020.567</v>
      </c>
      <c r="B70" s="50">
        <v>60</v>
      </c>
      <c r="C70" s="82" t="s">
        <v>245</v>
      </c>
      <c r="D70" s="44">
        <v>431229</v>
      </c>
      <c r="E70" s="45" t="s">
        <v>871</v>
      </c>
      <c r="F70" s="83" t="s">
        <v>360</v>
      </c>
      <c r="G70" s="83" t="s">
        <v>860</v>
      </c>
      <c r="H70" s="83">
        <v>209.635</v>
      </c>
      <c r="I70" s="83">
        <v>210.202</v>
      </c>
      <c r="J70" s="83">
        <v>0.567</v>
      </c>
      <c r="K70" s="71">
        <f t="shared" si="6"/>
        <v>9</v>
      </c>
      <c r="L70" s="74" t="s">
        <v>846</v>
      </c>
      <c r="M70" s="75" t="s">
        <v>847</v>
      </c>
      <c r="N70" s="70"/>
      <c r="O70" s="38" t="s">
        <v>852</v>
      </c>
    </row>
    <row r="71" s="38" customFormat="1" ht="27" customHeight="1" outlineLevel="2" spans="1:15">
      <c r="A71" s="38" t="str">
        <f t="shared" si="8"/>
        <v>S249212.067212.1560.089</v>
      </c>
      <c r="B71" s="50">
        <v>61</v>
      </c>
      <c r="C71" s="48" t="s">
        <v>245</v>
      </c>
      <c r="D71" s="52">
        <v>431229</v>
      </c>
      <c r="E71" s="48" t="s">
        <v>871</v>
      </c>
      <c r="F71" s="52" t="s">
        <v>360</v>
      </c>
      <c r="G71" s="52" t="s">
        <v>860</v>
      </c>
      <c r="H71" s="52">
        <v>212.067</v>
      </c>
      <c r="I71" s="52">
        <v>212.156</v>
      </c>
      <c r="J71" s="52">
        <v>0.089</v>
      </c>
      <c r="K71" s="71">
        <f t="shared" si="6"/>
        <v>1</v>
      </c>
      <c r="L71" s="74" t="s">
        <v>846</v>
      </c>
      <c r="M71" s="75" t="s">
        <v>847</v>
      </c>
      <c r="N71" s="70"/>
      <c r="O71" s="38" t="s">
        <v>852</v>
      </c>
    </row>
    <row r="72" s="38" customFormat="1" ht="27" customHeight="1" outlineLevel="2" spans="1:15">
      <c r="A72" s="38" t="str">
        <f t="shared" si="8"/>
        <v>S249219.113219.7710.658</v>
      </c>
      <c r="B72" s="50">
        <v>62</v>
      </c>
      <c r="C72" s="48" t="s">
        <v>245</v>
      </c>
      <c r="D72" s="52">
        <v>431229</v>
      </c>
      <c r="E72" s="48" t="s">
        <v>871</v>
      </c>
      <c r="F72" s="52" t="s">
        <v>360</v>
      </c>
      <c r="G72" s="52" t="s">
        <v>860</v>
      </c>
      <c r="H72" s="52">
        <v>219.113</v>
      </c>
      <c r="I72" s="52">
        <v>219.771</v>
      </c>
      <c r="J72" s="52">
        <v>0.658</v>
      </c>
      <c r="K72" s="71">
        <f t="shared" si="6"/>
        <v>10</v>
      </c>
      <c r="L72" s="74" t="s">
        <v>846</v>
      </c>
      <c r="M72" s="75" t="s">
        <v>847</v>
      </c>
      <c r="N72" s="70"/>
      <c r="O72" s="38" t="s">
        <v>852</v>
      </c>
    </row>
    <row r="73" s="38" customFormat="1" ht="27" customHeight="1" outlineLevel="2" spans="1:15">
      <c r="A73" s="38" t="str">
        <f t="shared" si="8"/>
        <v>S249223.502224.6931.191</v>
      </c>
      <c r="B73" s="50">
        <v>63</v>
      </c>
      <c r="C73" s="48" t="s">
        <v>245</v>
      </c>
      <c r="D73" s="52">
        <v>431229</v>
      </c>
      <c r="E73" s="48" t="s">
        <v>871</v>
      </c>
      <c r="F73" s="52" t="s">
        <v>360</v>
      </c>
      <c r="G73" s="52" t="s">
        <v>860</v>
      </c>
      <c r="H73" s="52">
        <v>223.502</v>
      </c>
      <c r="I73" s="52">
        <v>224.693</v>
      </c>
      <c r="J73" s="52">
        <v>1.191</v>
      </c>
      <c r="K73" s="71">
        <f t="shared" si="6"/>
        <v>18</v>
      </c>
      <c r="L73" s="74" t="s">
        <v>846</v>
      </c>
      <c r="M73" s="75" t="s">
        <v>847</v>
      </c>
      <c r="N73" s="70"/>
      <c r="O73" s="38" t="s">
        <v>852</v>
      </c>
    </row>
    <row r="74" s="38" customFormat="1" ht="27" customHeight="1" outlineLevel="2" spans="1:15">
      <c r="A74" s="38" t="str">
        <f t="shared" si="8"/>
        <v>S249228.462228.8510.389</v>
      </c>
      <c r="B74" s="50">
        <v>64</v>
      </c>
      <c r="C74" s="48" t="s">
        <v>245</v>
      </c>
      <c r="D74" s="52">
        <v>431229</v>
      </c>
      <c r="E74" s="48" t="s">
        <v>871</v>
      </c>
      <c r="F74" s="52" t="s">
        <v>360</v>
      </c>
      <c r="G74" s="52" t="s">
        <v>860</v>
      </c>
      <c r="H74" s="52">
        <v>228.462</v>
      </c>
      <c r="I74" s="52">
        <v>228.851</v>
      </c>
      <c r="J74" s="52">
        <v>0.389</v>
      </c>
      <c r="K74" s="71">
        <f t="shared" si="6"/>
        <v>6</v>
      </c>
      <c r="L74" s="74" t="s">
        <v>846</v>
      </c>
      <c r="M74" s="75" t="s">
        <v>847</v>
      </c>
      <c r="N74" s="70"/>
      <c r="O74" s="38" t="s">
        <v>852</v>
      </c>
    </row>
    <row r="75" s="38" customFormat="1" ht="27" customHeight="1" outlineLevel="2" spans="1:15">
      <c r="A75" s="38" t="str">
        <f t="shared" si="8"/>
        <v>G3561577.261577.4720.212</v>
      </c>
      <c r="B75" s="50">
        <v>65</v>
      </c>
      <c r="C75" s="52" t="s">
        <v>245</v>
      </c>
      <c r="D75" s="52">
        <v>431229</v>
      </c>
      <c r="E75" s="52" t="s">
        <v>871</v>
      </c>
      <c r="F75" s="52" t="s">
        <v>140</v>
      </c>
      <c r="G75" s="52" t="s">
        <v>845</v>
      </c>
      <c r="H75" s="52">
        <v>1577.26</v>
      </c>
      <c r="I75" s="52">
        <v>1577.472</v>
      </c>
      <c r="J75" s="52">
        <v>0.212</v>
      </c>
      <c r="K75" s="71">
        <f t="shared" si="6"/>
        <v>3</v>
      </c>
      <c r="L75" s="74" t="s">
        <v>846</v>
      </c>
      <c r="M75" s="75" t="s">
        <v>847</v>
      </c>
      <c r="N75" s="70"/>
      <c r="O75" s="38" t="s">
        <v>848</v>
      </c>
    </row>
    <row r="76" s="38" customFormat="1" ht="27" customHeight="1" outlineLevel="2" spans="1:15">
      <c r="A76" s="38" t="str">
        <f t="shared" si="8"/>
        <v>G3561582.2511582.980.729</v>
      </c>
      <c r="B76" s="50">
        <v>66</v>
      </c>
      <c r="C76" s="52" t="s">
        <v>245</v>
      </c>
      <c r="D76" s="52">
        <v>431229</v>
      </c>
      <c r="E76" s="52" t="s">
        <v>871</v>
      </c>
      <c r="F76" s="52" t="s">
        <v>140</v>
      </c>
      <c r="G76" s="52" t="s">
        <v>845</v>
      </c>
      <c r="H76" s="52">
        <v>1582.251</v>
      </c>
      <c r="I76" s="52">
        <v>1582.98</v>
      </c>
      <c r="J76" s="52">
        <v>0.729</v>
      </c>
      <c r="K76" s="71">
        <f t="shared" si="6"/>
        <v>11</v>
      </c>
      <c r="L76" s="74" t="s">
        <v>846</v>
      </c>
      <c r="M76" s="75" t="s">
        <v>847</v>
      </c>
      <c r="N76" s="70"/>
      <c r="O76" s="38" t="s">
        <v>848</v>
      </c>
    </row>
    <row r="77" s="38" customFormat="1" ht="27" customHeight="1" outlineLevel="2" spans="1:15">
      <c r="A77" s="38" t="str">
        <f t="shared" si="8"/>
        <v>G3561594.8931595.9911.098</v>
      </c>
      <c r="B77" s="50">
        <v>67</v>
      </c>
      <c r="C77" s="52" t="s">
        <v>245</v>
      </c>
      <c r="D77" s="52">
        <v>431229</v>
      </c>
      <c r="E77" s="52" t="s">
        <v>871</v>
      </c>
      <c r="F77" s="52" t="s">
        <v>140</v>
      </c>
      <c r="G77" s="52" t="s">
        <v>845</v>
      </c>
      <c r="H77" s="52">
        <v>1594.893</v>
      </c>
      <c r="I77" s="52">
        <v>1595.991</v>
      </c>
      <c r="J77" s="52">
        <v>1.098</v>
      </c>
      <c r="K77" s="71">
        <f t="shared" si="6"/>
        <v>16</v>
      </c>
      <c r="L77" s="74" t="s">
        <v>846</v>
      </c>
      <c r="M77" s="75" t="s">
        <v>847</v>
      </c>
      <c r="N77" s="70"/>
      <c r="O77" s="38" t="s">
        <v>848</v>
      </c>
    </row>
    <row r="78" s="38" customFormat="1" ht="27" customHeight="1" outlineLevel="2" spans="1:15">
      <c r="A78" s="38" t="str">
        <f t="shared" si="8"/>
        <v>G3561648.1261648.4870.361</v>
      </c>
      <c r="B78" s="50">
        <v>68</v>
      </c>
      <c r="C78" s="52" t="s">
        <v>245</v>
      </c>
      <c r="D78" s="52">
        <v>431229</v>
      </c>
      <c r="E78" s="52" t="s">
        <v>871</v>
      </c>
      <c r="F78" s="52" t="s">
        <v>140</v>
      </c>
      <c r="G78" s="52" t="s">
        <v>860</v>
      </c>
      <c r="H78" s="52">
        <v>1648.126</v>
      </c>
      <c r="I78" s="52">
        <v>1648.487</v>
      </c>
      <c r="J78" s="52">
        <v>0.361</v>
      </c>
      <c r="K78" s="71">
        <f t="shared" si="6"/>
        <v>5</v>
      </c>
      <c r="L78" s="74" t="s">
        <v>846</v>
      </c>
      <c r="M78" s="75" t="s">
        <v>847</v>
      </c>
      <c r="N78" s="70"/>
      <c r="O78" s="38" t="s">
        <v>848</v>
      </c>
    </row>
    <row r="79" s="38" customFormat="1" ht="27" customHeight="1" outlineLevel="1" spans="1:14">
      <c r="A79" s="38" t="str">
        <f t="shared" si="8"/>
        <v>6.452</v>
      </c>
      <c r="B79" s="50"/>
      <c r="C79" s="54" t="s">
        <v>872</v>
      </c>
      <c r="D79" s="52"/>
      <c r="E79" s="52"/>
      <c r="F79" s="52"/>
      <c r="G79" s="52"/>
      <c r="H79" s="52"/>
      <c r="I79" s="52"/>
      <c r="J79" s="52">
        <f>SUBTOTAL(9,J80:J88)</f>
        <v>6.452</v>
      </c>
      <c r="K79" s="71"/>
      <c r="L79" s="81"/>
      <c r="M79" s="75"/>
      <c r="N79" s="70"/>
    </row>
    <row r="80" s="38" customFormat="1" ht="30" customHeight="1" outlineLevel="2" spans="1:15">
      <c r="A80" s="38" t="str">
        <f t="shared" si="8"/>
        <v>G354648.915649.0940.179</v>
      </c>
      <c r="B80" s="50">
        <v>69</v>
      </c>
      <c r="C80" s="52" t="s">
        <v>319</v>
      </c>
      <c r="D80" s="52">
        <v>431322</v>
      </c>
      <c r="E80" s="52" t="s">
        <v>873</v>
      </c>
      <c r="F80" s="52" t="s">
        <v>34</v>
      </c>
      <c r="G80" s="52" t="s">
        <v>845</v>
      </c>
      <c r="H80" s="52">
        <v>648.915</v>
      </c>
      <c r="I80" s="52">
        <v>649.094</v>
      </c>
      <c r="J80" s="52">
        <v>0.179</v>
      </c>
      <c r="K80" s="71">
        <f>ROUND(J80*15,0)</f>
        <v>3</v>
      </c>
      <c r="L80" s="81" t="s">
        <v>870</v>
      </c>
      <c r="M80" s="75" t="s">
        <v>847</v>
      </c>
      <c r="N80" s="70"/>
      <c r="O80" s="38" t="s">
        <v>848</v>
      </c>
    </row>
    <row r="81" s="38" customFormat="1" ht="30" customHeight="1" outlineLevel="2" spans="1:15">
      <c r="A81" s="38" t="str">
        <f t="shared" si="8"/>
        <v>G354650.508650.6980.19</v>
      </c>
      <c r="B81" s="50">
        <v>70</v>
      </c>
      <c r="C81" s="44" t="s">
        <v>319</v>
      </c>
      <c r="D81" s="44">
        <v>431322</v>
      </c>
      <c r="E81" s="44" t="s">
        <v>873</v>
      </c>
      <c r="F81" s="44" t="s">
        <v>34</v>
      </c>
      <c r="G81" s="44" t="s">
        <v>845</v>
      </c>
      <c r="H81" s="44">
        <v>650.508</v>
      </c>
      <c r="I81" s="44">
        <v>650.698</v>
      </c>
      <c r="J81" s="44">
        <v>0.19</v>
      </c>
      <c r="K81" s="71">
        <f t="shared" ref="K81:K88" si="9">ROUND(J81*15,0)</f>
        <v>3</v>
      </c>
      <c r="L81" s="81" t="s">
        <v>870</v>
      </c>
      <c r="M81" s="75" t="s">
        <v>847</v>
      </c>
      <c r="N81" s="70"/>
      <c r="O81" s="38" t="s">
        <v>848</v>
      </c>
    </row>
    <row r="82" s="38" customFormat="1" ht="30" customHeight="1" outlineLevel="2" spans="1:15">
      <c r="A82" s="38" t="str">
        <f t="shared" si="8"/>
        <v>G354654.732655.2260.494</v>
      </c>
      <c r="B82" s="50">
        <v>71</v>
      </c>
      <c r="C82" s="44" t="s">
        <v>319</v>
      </c>
      <c r="D82" s="44">
        <v>431322</v>
      </c>
      <c r="E82" s="44" t="s">
        <v>873</v>
      </c>
      <c r="F82" s="44" t="s">
        <v>34</v>
      </c>
      <c r="G82" s="44" t="s">
        <v>845</v>
      </c>
      <c r="H82" s="44">
        <v>654.732</v>
      </c>
      <c r="I82" s="44">
        <v>655.226</v>
      </c>
      <c r="J82" s="44">
        <v>0.494</v>
      </c>
      <c r="K82" s="71">
        <f t="shared" si="9"/>
        <v>7</v>
      </c>
      <c r="L82" s="81" t="s">
        <v>870</v>
      </c>
      <c r="M82" s="75" t="s">
        <v>847</v>
      </c>
      <c r="N82" s="70"/>
      <c r="O82" s="38" t="s">
        <v>848</v>
      </c>
    </row>
    <row r="83" s="38" customFormat="1" ht="30" customHeight="1" outlineLevel="2" spans="1:15">
      <c r="A83" s="38" t="str">
        <f t="shared" si="8"/>
        <v>G354657.073657.9980.925</v>
      </c>
      <c r="B83" s="50">
        <v>72</v>
      </c>
      <c r="C83" s="44" t="s">
        <v>319</v>
      </c>
      <c r="D83" s="44">
        <v>431322</v>
      </c>
      <c r="E83" s="44" t="s">
        <v>873</v>
      </c>
      <c r="F83" s="44" t="s">
        <v>34</v>
      </c>
      <c r="G83" s="44" t="s">
        <v>845</v>
      </c>
      <c r="H83" s="44">
        <v>657.073</v>
      </c>
      <c r="I83" s="44">
        <v>657.998</v>
      </c>
      <c r="J83" s="44">
        <v>0.925</v>
      </c>
      <c r="K83" s="71">
        <f t="shared" si="9"/>
        <v>14</v>
      </c>
      <c r="L83" s="81" t="s">
        <v>870</v>
      </c>
      <c r="M83" s="75" t="s">
        <v>847</v>
      </c>
      <c r="N83" s="70"/>
      <c r="O83" s="38" t="s">
        <v>848</v>
      </c>
    </row>
    <row r="84" s="38" customFormat="1" ht="30" customHeight="1" outlineLevel="2" spans="1:15">
      <c r="A84" s="38" t="str">
        <f t="shared" si="8"/>
        <v>G354668.116669.5451.429</v>
      </c>
      <c r="B84" s="50">
        <v>73</v>
      </c>
      <c r="C84" s="44" t="s">
        <v>319</v>
      </c>
      <c r="D84" s="44">
        <v>431322</v>
      </c>
      <c r="E84" s="44" t="s">
        <v>873</v>
      </c>
      <c r="F84" s="44" t="s">
        <v>34</v>
      </c>
      <c r="G84" s="44" t="s">
        <v>845</v>
      </c>
      <c r="H84" s="44">
        <v>668.116</v>
      </c>
      <c r="I84" s="44">
        <v>669.545</v>
      </c>
      <c r="J84" s="44">
        <v>1.429</v>
      </c>
      <c r="K84" s="71">
        <f t="shared" si="9"/>
        <v>21</v>
      </c>
      <c r="L84" s="81" t="s">
        <v>870</v>
      </c>
      <c r="M84" s="75" t="s">
        <v>847</v>
      </c>
      <c r="N84" s="70"/>
      <c r="O84" s="38" t="s">
        <v>848</v>
      </c>
    </row>
    <row r="85" s="38" customFormat="1" ht="30" customHeight="1" outlineLevel="2" spans="1:15">
      <c r="A85" s="38" t="str">
        <f t="shared" si="8"/>
        <v>G354669.808669.9940.186</v>
      </c>
      <c r="B85" s="50">
        <v>74</v>
      </c>
      <c r="C85" s="44" t="s">
        <v>319</v>
      </c>
      <c r="D85" s="44">
        <v>431322</v>
      </c>
      <c r="E85" s="44" t="s">
        <v>873</v>
      </c>
      <c r="F85" s="44" t="s">
        <v>34</v>
      </c>
      <c r="G85" s="44" t="s">
        <v>845</v>
      </c>
      <c r="H85" s="44">
        <v>669.808</v>
      </c>
      <c r="I85" s="44">
        <v>669.994</v>
      </c>
      <c r="J85" s="44">
        <v>0.186</v>
      </c>
      <c r="K85" s="71">
        <f t="shared" si="9"/>
        <v>3</v>
      </c>
      <c r="L85" s="81" t="s">
        <v>870</v>
      </c>
      <c r="M85" s="75" t="s">
        <v>847</v>
      </c>
      <c r="N85" s="70"/>
      <c r="O85" s="38" t="s">
        <v>848</v>
      </c>
    </row>
    <row r="86" ht="30" customHeight="1" outlineLevel="2" spans="1:15">
      <c r="A86" s="38" t="str">
        <f t="shared" si="8"/>
        <v>G354671.623671.9860.363</v>
      </c>
      <c r="B86" s="50">
        <v>75</v>
      </c>
      <c r="C86" s="44" t="s">
        <v>319</v>
      </c>
      <c r="D86" s="44">
        <v>431322</v>
      </c>
      <c r="E86" s="44" t="s">
        <v>873</v>
      </c>
      <c r="F86" s="44" t="s">
        <v>34</v>
      </c>
      <c r="G86" s="44" t="s">
        <v>845</v>
      </c>
      <c r="H86" s="44">
        <v>671.623</v>
      </c>
      <c r="I86" s="44">
        <v>671.986</v>
      </c>
      <c r="J86" s="44">
        <v>0.363</v>
      </c>
      <c r="K86" s="71">
        <f t="shared" si="9"/>
        <v>5</v>
      </c>
      <c r="L86" s="84" t="s">
        <v>870</v>
      </c>
      <c r="M86" s="69" t="s">
        <v>847</v>
      </c>
      <c r="N86" s="70"/>
      <c r="O86" s="38" t="s">
        <v>848</v>
      </c>
    </row>
    <row r="87" ht="30" customHeight="1" outlineLevel="2" spans="1:15">
      <c r="A87" s="38" t="str">
        <f t="shared" si="8"/>
        <v>G354675.58677.4771.897</v>
      </c>
      <c r="B87" s="50">
        <v>76</v>
      </c>
      <c r="C87" s="44" t="s">
        <v>319</v>
      </c>
      <c r="D87" s="44">
        <v>431322</v>
      </c>
      <c r="E87" s="44" t="s">
        <v>873</v>
      </c>
      <c r="F87" s="44" t="s">
        <v>34</v>
      </c>
      <c r="G87" s="44" t="s">
        <v>845</v>
      </c>
      <c r="H87" s="44">
        <v>675.58</v>
      </c>
      <c r="I87" s="44">
        <v>677.477</v>
      </c>
      <c r="J87" s="44">
        <v>1.897</v>
      </c>
      <c r="K87" s="71">
        <f t="shared" si="9"/>
        <v>28</v>
      </c>
      <c r="L87" s="84" t="s">
        <v>870</v>
      </c>
      <c r="M87" s="69" t="s">
        <v>847</v>
      </c>
      <c r="N87" s="70"/>
      <c r="O87" s="38" t="s">
        <v>848</v>
      </c>
    </row>
    <row r="88" ht="30" customHeight="1" outlineLevel="2" spans="1:15">
      <c r="A88" s="38" t="str">
        <f t="shared" si="8"/>
        <v>G354689.53690.3190.789</v>
      </c>
      <c r="B88" s="50">
        <v>77</v>
      </c>
      <c r="C88" s="44" t="s">
        <v>319</v>
      </c>
      <c r="D88" s="44">
        <v>431322</v>
      </c>
      <c r="E88" s="44" t="s">
        <v>873</v>
      </c>
      <c r="F88" s="44" t="s">
        <v>34</v>
      </c>
      <c r="G88" s="44" t="s">
        <v>845</v>
      </c>
      <c r="H88" s="44">
        <v>689.53</v>
      </c>
      <c r="I88" s="44">
        <v>690.319</v>
      </c>
      <c r="J88" s="44">
        <v>0.789</v>
      </c>
      <c r="K88" s="71">
        <f t="shared" si="9"/>
        <v>12</v>
      </c>
      <c r="L88" s="84" t="s">
        <v>870</v>
      </c>
      <c r="M88" s="69" t="s">
        <v>847</v>
      </c>
      <c r="N88" s="70"/>
      <c r="O88" s="38" t="s">
        <v>848</v>
      </c>
    </row>
  </sheetData>
  <sortState ref="B4:S88">
    <sortCondition ref="C4:C88" customList="长沙市,株洲市,湘潭市,衡阳市,邵阳市,岳阳市,常德市,张家界市,益阳市,郴州市,永州市,怀化市,娄底市,湘西州"/>
    <sortCondition ref="D4:D88"/>
  </sortState>
  <mergeCells count="12">
    <mergeCell ref="B2:N2"/>
    <mergeCell ref="D3:E3"/>
    <mergeCell ref="H3:I3"/>
    <mergeCell ref="B3:B4"/>
    <mergeCell ref="C3:C4"/>
    <mergeCell ref="F3:F4"/>
    <mergeCell ref="G3:G4"/>
    <mergeCell ref="J3:J4"/>
    <mergeCell ref="K3:K4"/>
    <mergeCell ref="L3:L4"/>
    <mergeCell ref="M3:M4"/>
    <mergeCell ref="N3:N4"/>
  </mergeCells>
  <pageMargins left="0.786805555555556" right="0.472222222222222" top="0.432638888888889" bottom="0.511805555555556" header="0.393055555555556" footer="0.236111111111111"/>
  <pageSetup paperSize="9" scale="99" fitToHeight="0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95"/>
  <sheetViews>
    <sheetView view="pageBreakPreview" zoomScaleNormal="100" topLeftCell="B86" workbookViewId="0">
      <selection activeCell="B1" sqref="B1"/>
    </sheetView>
  </sheetViews>
  <sheetFormatPr defaultColWidth="9" defaultRowHeight="13.5"/>
  <cols>
    <col min="1" max="1" width="9" hidden="1" customWidth="1"/>
    <col min="3" max="5" width="15.3333333333333" customWidth="1"/>
    <col min="6" max="6" width="13.6666666666667" customWidth="1"/>
    <col min="7" max="7" width="17.6666666666667" customWidth="1"/>
    <col min="8" max="8" width="15.3333333333333" customWidth="1"/>
    <col min="9" max="9" width="22.775" customWidth="1"/>
    <col min="10" max="10" width="18.6666666666667" style="29" hidden="1" customWidth="1"/>
    <col min="11" max="11" width="12.3333333333333" style="29" customWidth="1"/>
  </cols>
  <sheetData>
    <row r="1" ht="16.95" customHeight="1" spans="2:2">
      <c r="B1" s="30" t="s">
        <v>874</v>
      </c>
    </row>
    <row r="2" ht="51" customHeight="1" spans="2:11">
      <c r="B2" s="31" t="s">
        <v>875</v>
      </c>
      <c r="C2" s="31"/>
      <c r="D2" s="31"/>
      <c r="E2" s="31"/>
      <c r="F2" s="31"/>
      <c r="G2" s="31"/>
      <c r="H2" s="31"/>
      <c r="I2" s="31"/>
      <c r="J2" s="31"/>
      <c r="K2" s="31"/>
    </row>
    <row r="3" ht="28.95" customHeight="1" spans="2:11">
      <c r="B3" s="32" t="s">
        <v>3</v>
      </c>
      <c r="C3" s="32" t="s">
        <v>4</v>
      </c>
      <c r="D3" s="11" t="s">
        <v>363</v>
      </c>
      <c r="E3" s="33"/>
      <c r="F3" s="32" t="s">
        <v>876</v>
      </c>
      <c r="G3" s="32" t="s">
        <v>877</v>
      </c>
      <c r="H3" s="32" t="s">
        <v>878</v>
      </c>
      <c r="I3" s="32" t="s">
        <v>879</v>
      </c>
      <c r="J3" s="32" t="s">
        <v>880</v>
      </c>
      <c r="K3" s="32" t="s">
        <v>19</v>
      </c>
    </row>
    <row r="4" ht="28.95" customHeight="1" spans="2:11">
      <c r="B4" s="34"/>
      <c r="C4" s="34"/>
      <c r="D4" s="11" t="s">
        <v>369</v>
      </c>
      <c r="E4" s="11" t="s">
        <v>370</v>
      </c>
      <c r="F4" s="34"/>
      <c r="G4" s="34"/>
      <c r="H4" s="34"/>
      <c r="I4" s="34"/>
      <c r="J4" s="34"/>
      <c r="K4" s="34"/>
    </row>
    <row r="5" ht="30" customHeight="1" spans="2:11">
      <c r="B5" s="35"/>
      <c r="C5" s="12" t="s">
        <v>843</v>
      </c>
      <c r="D5" s="15"/>
      <c r="E5" s="15"/>
      <c r="F5" s="12">
        <f>SUBTOTAL(3,F7:F95)</f>
        <v>76</v>
      </c>
      <c r="G5" s="15"/>
      <c r="H5" s="36"/>
      <c r="I5" s="36"/>
      <c r="J5" s="37">
        <f>SUBTOTAL(3,J7:J95)</f>
        <v>76</v>
      </c>
      <c r="K5" s="37"/>
    </row>
    <row r="6" ht="30" customHeight="1" outlineLevel="1" spans="2:11">
      <c r="B6" s="35"/>
      <c r="C6" s="12" t="s">
        <v>881</v>
      </c>
      <c r="D6" s="15"/>
      <c r="E6" s="15"/>
      <c r="F6" s="12">
        <f>SUBTOTAL(3,F7:F8)</f>
        <v>2</v>
      </c>
      <c r="G6" s="15"/>
      <c r="H6" s="36"/>
      <c r="I6" s="36"/>
      <c r="J6" s="37">
        <f>SUBTOTAL(3,J7:J8)</f>
        <v>2</v>
      </c>
      <c r="K6" s="37"/>
    </row>
    <row r="7" ht="30" customHeight="1" outlineLevel="2" spans="1:11">
      <c r="A7" t="str">
        <f>F7&amp;G7</f>
        <v>G106K1656+745滑坡</v>
      </c>
      <c r="B7" s="35">
        <v>1</v>
      </c>
      <c r="C7" s="15" t="s">
        <v>26</v>
      </c>
      <c r="D7" s="15">
        <v>430181</v>
      </c>
      <c r="E7" s="15" t="s">
        <v>27</v>
      </c>
      <c r="F7" s="15" t="s">
        <v>169</v>
      </c>
      <c r="G7" s="15" t="s">
        <v>882</v>
      </c>
      <c r="H7" s="36" t="s">
        <v>845</v>
      </c>
      <c r="I7" s="185" t="s">
        <v>883</v>
      </c>
      <c r="J7" s="37" t="s">
        <v>884</v>
      </c>
      <c r="K7" s="37"/>
    </row>
    <row r="8" ht="30" customHeight="1" outlineLevel="2" spans="1:11">
      <c r="A8" t="str">
        <f>F8&amp;G8</f>
        <v>G319K127+310滑坡</v>
      </c>
      <c r="B8" s="35">
        <v>2</v>
      </c>
      <c r="C8" s="15" t="s">
        <v>26</v>
      </c>
      <c r="D8" s="15">
        <v>430181</v>
      </c>
      <c r="E8" s="15" t="s">
        <v>27</v>
      </c>
      <c r="F8" s="15" t="s">
        <v>45</v>
      </c>
      <c r="G8" s="15" t="s">
        <v>885</v>
      </c>
      <c r="H8" s="36" t="s">
        <v>845</v>
      </c>
      <c r="I8" s="185" t="s">
        <v>886</v>
      </c>
      <c r="J8" s="37" t="s">
        <v>884</v>
      </c>
      <c r="K8" s="37"/>
    </row>
    <row r="9" ht="30" customHeight="1" outlineLevel="1" spans="2:11">
      <c r="B9" s="35"/>
      <c r="C9" s="12" t="s">
        <v>844</v>
      </c>
      <c r="D9" s="15"/>
      <c r="E9" s="15"/>
      <c r="F9" s="12">
        <f>SUBTOTAL(3,F10)</f>
        <v>1</v>
      </c>
      <c r="G9" s="15"/>
      <c r="H9" s="36"/>
      <c r="I9" s="36"/>
      <c r="J9" s="37">
        <f>SUBTOTAL(3,J10)</f>
        <v>1</v>
      </c>
      <c r="K9" s="37"/>
    </row>
    <row r="10" ht="30" customHeight="1" outlineLevel="2" spans="1:11">
      <c r="A10" t="str">
        <f>F10&amp;G10</f>
        <v>S205K30+000水毁</v>
      </c>
      <c r="B10" s="35">
        <v>3</v>
      </c>
      <c r="C10" s="15" t="s">
        <v>81</v>
      </c>
      <c r="D10" s="15">
        <v>430224</v>
      </c>
      <c r="E10" s="15" t="s">
        <v>82</v>
      </c>
      <c r="F10" s="15" t="s">
        <v>89</v>
      </c>
      <c r="G10" s="15" t="s">
        <v>887</v>
      </c>
      <c r="H10" s="36" t="s">
        <v>845</v>
      </c>
      <c r="I10" s="185" t="s">
        <v>888</v>
      </c>
      <c r="J10" s="37" t="s">
        <v>884</v>
      </c>
      <c r="K10" s="37"/>
    </row>
    <row r="11" ht="30" customHeight="1" outlineLevel="1" spans="2:11">
      <c r="B11" s="35"/>
      <c r="C11" s="12" t="s">
        <v>889</v>
      </c>
      <c r="D11" s="15"/>
      <c r="E11" s="15"/>
      <c r="F11" s="12">
        <f>SUBTOTAL(3,F12)</f>
        <v>1</v>
      </c>
      <c r="G11" s="15"/>
      <c r="H11" s="36"/>
      <c r="I11" s="36"/>
      <c r="J11" s="37">
        <f>SUBTOTAL(3,J12)</f>
        <v>1</v>
      </c>
      <c r="K11" s="37"/>
    </row>
    <row r="12" ht="30" customHeight="1" outlineLevel="2" spans="1:11">
      <c r="A12" t="str">
        <f>F12&amp;G12</f>
        <v>G107K1810+805滑坡</v>
      </c>
      <c r="B12" s="35">
        <v>4</v>
      </c>
      <c r="C12" s="15" t="s">
        <v>125</v>
      </c>
      <c r="D12" s="15">
        <v>430321</v>
      </c>
      <c r="E12" s="15" t="s">
        <v>890</v>
      </c>
      <c r="F12" s="15" t="s">
        <v>165</v>
      </c>
      <c r="G12" s="15" t="s">
        <v>891</v>
      </c>
      <c r="H12" s="36" t="s">
        <v>845</v>
      </c>
      <c r="I12" s="36" t="s">
        <v>892</v>
      </c>
      <c r="J12" s="37" t="s">
        <v>884</v>
      </c>
      <c r="K12" s="37"/>
    </row>
    <row r="13" ht="30" customHeight="1" outlineLevel="1" spans="2:11">
      <c r="B13" s="35"/>
      <c r="C13" s="12" t="s">
        <v>893</v>
      </c>
      <c r="D13" s="15"/>
      <c r="E13" s="15"/>
      <c r="F13" s="12">
        <f>SUBTOTAL(3,F14:F16)</f>
        <v>3</v>
      </c>
      <c r="G13" s="15"/>
      <c r="H13" s="36"/>
      <c r="I13" s="36"/>
      <c r="J13" s="37">
        <f>SUBTOTAL(3,J14:J16)</f>
        <v>3</v>
      </c>
      <c r="K13" s="37"/>
    </row>
    <row r="14" ht="30" customHeight="1" outlineLevel="2" spans="1:11">
      <c r="A14" t="str">
        <f>F14&amp;G14</f>
        <v>G234K2408+390崩塌</v>
      </c>
      <c r="B14" s="35">
        <v>5</v>
      </c>
      <c r="C14" s="15" t="s">
        <v>136</v>
      </c>
      <c r="D14" s="15">
        <v>430421</v>
      </c>
      <c r="E14" s="15" t="s">
        <v>141</v>
      </c>
      <c r="F14" s="15" t="s">
        <v>51</v>
      </c>
      <c r="G14" s="15" t="s">
        <v>894</v>
      </c>
      <c r="H14" s="36" t="s">
        <v>845</v>
      </c>
      <c r="I14" s="185" t="s">
        <v>895</v>
      </c>
      <c r="J14" s="37" t="s">
        <v>896</v>
      </c>
      <c r="K14" s="37"/>
    </row>
    <row r="15" ht="30" customHeight="1" outlineLevel="2" spans="1:11">
      <c r="A15" t="str">
        <f>F15&amp;G15</f>
        <v>S343K74+619滑坡</v>
      </c>
      <c r="B15" s="35">
        <v>6</v>
      </c>
      <c r="C15" s="15" t="s">
        <v>136</v>
      </c>
      <c r="D15" s="15">
        <v>430482</v>
      </c>
      <c r="E15" s="15" t="s">
        <v>596</v>
      </c>
      <c r="F15" s="15" t="s">
        <v>897</v>
      </c>
      <c r="G15" s="15" t="s">
        <v>898</v>
      </c>
      <c r="H15" s="36" t="s">
        <v>845</v>
      </c>
      <c r="I15" s="185" t="s">
        <v>899</v>
      </c>
      <c r="J15" s="37" t="s">
        <v>884</v>
      </c>
      <c r="K15" s="37"/>
    </row>
    <row r="16" ht="30" customHeight="1" outlineLevel="2" spans="1:11">
      <c r="A16" t="str">
        <f>F16&amp;G16</f>
        <v>S336K130+250滑坡</v>
      </c>
      <c r="B16" s="35">
        <v>7</v>
      </c>
      <c r="C16" s="15" t="s">
        <v>136</v>
      </c>
      <c r="D16" s="15">
        <v>430424</v>
      </c>
      <c r="E16" s="15" t="s">
        <v>900</v>
      </c>
      <c r="F16" s="15" t="s">
        <v>901</v>
      </c>
      <c r="G16" s="15" t="s">
        <v>902</v>
      </c>
      <c r="H16" s="36" t="s">
        <v>845</v>
      </c>
      <c r="I16" s="185" t="s">
        <v>903</v>
      </c>
      <c r="J16" s="37" t="s">
        <v>884</v>
      </c>
      <c r="K16" s="37"/>
    </row>
    <row r="17" ht="30" customHeight="1" outlineLevel="1" spans="2:11">
      <c r="B17" s="35"/>
      <c r="C17" s="12" t="s">
        <v>904</v>
      </c>
      <c r="D17" s="15"/>
      <c r="E17" s="15"/>
      <c r="F17" s="12">
        <f>SUBTOTAL(3,F18:F21)</f>
        <v>4</v>
      </c>
      <c r="G17" s="15"/>
      <c r="H17" s="36"/>
      <c r="I17" s="36"/>
      <c r="J17" s="37">
        <f>SUBTOTAL(3,J18:J21)</f>
        <v>4</v>
      </c>
      <c r="K17" s="37"/>
    </row>
    <row r="18" ht="30" customHeight="1" outlineLevel="2" spans="1:11">
      <c r="A18" t="str">
        <f>F18&amp;G18</f>
        <v>S248K134+540滑坡</v>
      </c>
      <c r="B18" s="35">
        <v>8</v>
      </c>
      <c r="C18" s="15" t="s">
        <v>905</v>
      </c>
      <c r="D18" s="15">
        <v>430529</v>
      </c>
      <c r="E18" s="15" t="s">
        <v>906</v>
      </c>
      <c r="F18" s="15" t="s">
        <v>907</v>
      </c>
      <c r="G18" s="15" t="s">
        <v>908</v>
      </c>
      <c r="H18" s="36" t="s">
        <v>845</v>
      </c>
      <c r="I18" s="36" t="s">
        <v>909</v>
      </c>
      <c r="J18" s="37" t="s">
        <v>846</v>
      </c>
      <c r="K18" s="37"/>
    </row>
    <row r="19" ht="30" customHeight="1" outlineLevel="2" spans="1:11">
      <c r="A19" t="str">
        <f>F19&amp;G19</f>
        <v>S341K203+500水毁</v>
      </c>
      <c r="B19" s="35">
        <v>9</v>
      </c>
      <c r="C19" s="15" t="s">
        <v>905</v>
      </c>
      <c r="D19" s="15">
        <v>430529</v>
      </c>
      <c r="E19" s="15" t="s">
        <v>906</v>
      </c>
      <c r="F19" s="15" t="s">
        <v>305</v>
      </c>
      <c r="G19" s="15" t="s">
        <v>910</v>
      </c>
      <c r="H19" s="36" t="s">
        <v>845</v>
      </c>
      <c r="I19" s="36" t="s">
        <v>911</v>
      </c>
      <c r="J19" s="37" t="s">
        <v>846</v>
      </c>
      <c r="K19" s="37"/>
    </row>
    <row r="20" ht="30" customHeight="1" outlineLevel="2" spans="1:11">
      <c r="A20" t="str">
        <f>F20&amp;G20</f>
        <v>S334K203+985水毁</v>
      </c>
      <c r="B20" s="35">
        <v>10</v>
      </c>
      <c r="C20" s="15" t="s">
        <v>905</v>
      </c>
      <c r="D20" s="15">
        <v>430525</v>
      </c>
      <c r="E20" s="15" t="s">
        <v>912</v>
      </c>
      <c r="F20" s="15" t="s">
        <v>913</v>
      </c>
      <c r="G20" s="15" t="s">
        <v>914</v>
      </c>
      <c r="H20" s="36" t="s">
        <v>845</v>
      </c>
      <c r="I20" s="36" t="s">
        <v>915</v>
      </c>
      <c r="J20" s="37" t="s">
        <v>846</v>
      </c>
      <c r="K20" s="37"/>
    </row>
    <row r="21" ht="30" customHeight="1" outlineLevel="2" spans="1:11">
      <c r="A21" t="str">
        <f>F21&amp;G21</f>
        <v>S334K203+279水毁</v>
      </c>
      <c r="B21" s="35">
        <v>11</v>
      </c>
      <c r="C21" s="15" t="s">
        <v>905</v>
      </c>
      <c r="D21" s="15">
        <v>430525</v>
      </c>
      <c r="E21" s="15" t="s">
        <v>912</v>
      </c>
      <c r="F21" s="15" t="s">
        <v>913</v>
      </c>
      <c r="G21" s="15" t="s">
        <v>916</v>
      </c>
      <c r="H21" s="36" t="s">
        <v>845</v>
      </c>
      <c r="I21" s="36" t="s">
        <v>917</v>
      </c>
      <c r="J21" s="37" t="s">
        <v>846</v>
      </c>
      <c r="K21" s="37"/>
    </row>
    <row r="22" ht="30" customHeight="1" outlineLevel="1" spans="2:11">
      <c r="B22" s="35"/>
      <c r="C22" s="12" t="s">
        <v>850</v>
      </c>
      <c r="D22" s="15"/>
      <c r="E22" s="15"/>
      <c r="F22" s="12">
        <f>SUBTOTAL(3,F23:F24)</f>
        <v>2</v>
      </c>
      <c r="G22" s="15"/>
      <c r="H22" s="36"/>
      <c r="I22" s="36"/>
      <c r="J22" s="37">
        <f>SUBTOTAL(3,J23:J24)</f>
        <v>2</v>
      </c>
      <c r="K22" s="37"/>
    </row>
    <row r="23" ht="30" customHeight="1" outlineLevel="2" spans="1:11">
      <c r="A23" t="str">
        <f>F23&amp;G23</f>
        <v>G536K117+640沉陷与塌陷</v>
      </c>
      <c r="B23" s="35">
        <v>12</v>
      </c>
      <c r="C23" s="15" t="s">
        <v>161</v>
      </c>
      <c r="D23" s="15">
        <v>430624</v>
      </c>
      <c r="E23" s="15" t="s">
        <v>440</v>
      </c>
      <c r="F23" s="15" t="s">
        <v>194</v>
      </c>
      <c r="G23" s="15" t="s">
        <v>918</v>
      </c>
      <c r="H23" s="36" t="s">
        <v>845</v>
      </c>
      <c r="I23" s="36" t="s">
        <v>919</v>
      </c>
      <c r="J23" s="37" t="s">
        <v>846</v>
      </c>
      <c r="K23" s="37"/>
    </row>
    <row r="24" ht="30" customHeight="1" outlineLevel="2" spans="1:11">
      <c r="A24" t="str">
        <f>F24&amp;G24</f>
        <v>G536K12+416崩塌</v>
      </c>
      <c r="B24" s="35">
        <v>13</v>
      </c>
      <c r="C24" s="15" t="s">
        <v>161</v>
      </c>
      <c r="D24" s="15">
        <v>430626</v>
      </c>
      <c r="E24" s="15" t="s">
        <v>166</v>
      </c>
      <c r="F24" s="15" t="s">
        <v>194</v>
      </c>
      <c r="G24" s="15" t="s">
        <v>920</v>
      </c>
      <c r="H24" s="36" t="s">
        <v>845</v>
      </c>
      <c r="I24" s="185" t="s">
        <v>921</v>
      </c>
      <c r="J24" s="37" t="s">
        <v>884</v>
      </c>
      <c r="K24" s="37"/>
    </row>
    <row r="25" ht="30" customHeight="1" outlineLevel="1" spans="2:11">
      <c r="B25" s="35"/>
      <c r="C25" s="12" t="s">
        <v>922</v>
      </c>
      <c r="D25" s="15"/>
      <c r="E25" s="15"/>
      <c r="F25" s="12">
        <f>SUBTOTAL(3,F26:F30)</f>
        <v>5</v>
      </c>
      <c r="G25" s="15"/>
      <c r="H25" s="36"/>
      <c r="I25" s="36"/>
      <c r="J25" s="37">
        <f>SUBTOTAL(3,J26:J30)</f>
        <v>5</v>
      </c>
      <c r="K25" s="37"/>
    </row>
    <row r="26" ht="30" customHeight="1" outlineLevel="2" spans="1:11">
      <c r="A26" t="str">
        <f>F26&amp;G26</f>
        <v>G241K1970+100崩塌</v>
      </c>
      <c r="B26" s="35">
        <v>14</v>
      </c>
      <c r="C26" s="15" t="s">
        <v>923</v>
      </c>
      <c r="D26" s="15">
        <v>430726</v>
      </c>
      <c r="E26" s="15" t="s">
        <v>924</v>
      </c>
      <c r="F26" s="15" t="s">
        <v>270</v>
      </c>
      <c r="G26" s="15" t="s">
        <v>925</v>
      </c>
      <c r="H26" s="36" t="s">
        <v>845</v>
      </c>
      <c r="I26" s="185" t="s">
        <v>926</v>
      </c>
      <c r="J26" s="37" t="s">
        <v>896</v>
      </c>
      <c r="K26" s="37"/>
    </row>
    <row r="27" ht="30" customHeight="1" outlineLevel="2" spans="1:11">
      <c r="A27" t="str">
        <f>F27&amp;G27</f>
        <v>S315K161+550沉陷塌陷</v>
      </c>
      <c r="B27" s="35">
        <v>15</v>
      </c>
      <c r="C27" s="15" t="s">
        <v>923</v>
      </c>
      <c r="D27" s="15">
        <v>430725</v>
      </c>
      <c r="E27" s="15" t="s">
        <v>483</v>
      </c>
      <c r="F27" s="15" t="s">
        <v>927</v>
      </c>
      <c r="G27" s="15" t="s">
        <v>928</v>
      </c>
      <c r="H27" s="36" t="s">
        <v>857</v>
      </c>
      <c r="I27" s="36" t="s">
        <v>929</v>
      </c>
      <c r="J27" s="37" t="s">
        <v>846</v>
      </c>
      <c r="K27" s="37"/>
    </row>
    <row r="28" ht="30" customHeight="1" outlineLevel="2" spans="1:11">
      <c r="A28" t="str">
        <f>F28&amp;G28</f>
        <v>S302K42+475滑坡</v>
      </c>
      <c r="B28" s="35">
        <v>16</v>
      </c>
      <c r="C28" s="15" t="s">
        <v>923</v>
      </c>
      <c r="D28" s="15">
        <v>430726</v>
      </c>
      <c r="E28" s="15" t="s">
        <v>924</v>
      </c>
      <c r="F28" s="15" t="s">
        <v>930</v>
      </c>
      <c r="G28" s="15" t="s">
        <v>931</v>
      </c>
      <c r="H28" s="36" t="s">
        <v>845</v>
      </c>
      <c r="I28" s="185" t="s">
        <v>932</v>
      </c>
      <c r="J28" s="37" t="s">
        <v>884</v>
      </c>
      <c r="K28" s="37"/>
    </row>
    <row r="29" ht="30" customHeight="1" outlineLevel="2" spans="1:11">
      <c r="A29" t="str">
        <f>F29&amp;G29</f>
        <v>S302K120+797滑坡</v>
      </c>
      <c r="B29" s="35">
        <v>17</v>
      </c>
      <c r="C29" s="15" t="s">
        <v>923</v>
      </c>
      <c r="D29" s="15">
        <v>430726</v>
      </c>
      <c r="E29" s="15" t="s">
        <v>924</v>
      </c>
      <c r="F29" s="15" t="s">
        <v>930</v>
      </c>
      <c r="G29" s="15" t="s">
        <v>933</v>
      </c>
      <c r="H29" s="36" t="s">
        <v>845</v>
      </c>
      <c r="I29" s="185" t="s">
        <v>934</v>
      </c>
      <c r="J29" s="37" t="s">
        <v>884</v>
      </c>
      <c r="K29" s="37"/>
    </row>
    <row r="30" ht="30" customHeight="1" outlineLevel="2" spans="1:11">
      <c r="A30" t="str">
        <f>F30&amp;G30</f>
        <v>S304K14+550水毁</v>
      </c>
      <c r="B30" s="35">
        <v>18</v>
      </c>
      <c r="C30" s="15" t="s">
        <v>923</v>
      </c>
      <c r="D30" s="15">
        <v>430726</v>
      </c>
      <c r="E30" s="15" t="s">
        <v>924</v>
      </c>
      <c r="F30" s="15" t="s">
        <v>935</v>
      </c>
      <c r="G30" s="15" t="s">
        <v>936</v>
      </c>
      <c r="H30" s="36" t="s">
        <v>845</v>
      </c>
      <c r="I30" s="185" t="s">
        <v>937</v>
      </c>
      <c r="J30" s="37" t="s">
        <v>884</v>
      </c>
      <c r="K30" s="37"/>
    </row>
    <row r="31" ht="30" customHeight="1" outlineLevel="1" spans="2:11">
      <c r="B31" s="35"/>
      <c r="C31" s="12" t="s">
        <v>938</v>
      </c>
      <c r="D31" s="15"/>
      <c r="E31" s="15"/>
      <c r="F31" s="12">
        <f>SUBTOTAL(3,F32:F47)</f>
        <v>16</v>
      </c>
      <c r="G31" s="15"/>
      <c r="H31" s="36"/>
      <c r="I31" s="36"/>
      <c r="J31" s="37">
        <f>SUBTOTAL(3,J32:J47)</f>
        <v>16</v>
      </c>
      <c r="K31" s="37"/>
    </row>
    <row r="32" ht="30" customHeight="1" outlineLevel="2" spans="1:11">
      <c r="A32" t="str">
        <f t="shared" ref="A32:A47" si="0">F32&amp;G32</f>
        <v>S303K232+600崩塌</v>
      </c>
      <c r="B32" s="35">
        <v>19</v>
      </c>
      <c r="C32" s="15" t="s">
        <v>444</v>
      </c>
      <c r="D32" s="15">
        <v>430822</v>
      </c>
      <c r="E32" s="15" t="s">
        <v>939</v>
      </c>
      <c r="F32" s="15" t="s">
        <v>940</v>
      </c>
      <c r="G32" s="15" t="s">
        <v>941</v>
      </c>
      <c r="H32" s="36" t="s">
        <v>845</v>
      </c>
      <c r="I32" s="36" t="s">
        <v>942</v>
      </c>
      <c r="J32" s="37" t="s">
        <v>884</v>
      </c>
      <c r="K32" s="37"/>
    </row>
    <row r="33" ht="30" customHeight="1" outlineLevel="2" spans="1:11">
      <c r="A33" t="str">
        <f t="shared" si="0"/>
        <v>S303K290+372泥石流</v>
      </c>
      <c r="B33" s="35">
        <v>20</v>
      </c>
      <c r="C33" s="15" t="s">
        <v>444</v>
      </c>
      <c r="D33" s="15">
        <v>430811</v>
      </c>
      <c r="E33" s="15" t="s">
        <v>943</v>
      </c>
      <c r="F33" s="15" t="s">
        <v>940</v>
      </c>
      <c r="G33" s="15" t="s">
        <v>944</v>
      </c>
      <c r="H33" s="36" t="s">
        <v>845</v>
      </c>
      <c r="I33" s="36" t="s">
        <v>945</v>
      </c>
      <c r="J33" s="37" t="s">
        <v>884</v>
      </c>
      <c r="K33" s="37"/>
    </row>
    <row r="34" ht="30" customHeight="1" outlineLevel="2" spans="1:11">
      <c r="A34" t="str">
        <f t="shared" si="0"/>
        <v>S241K40+140水毁</v>
      </c>
      <c r="B34" s="35">
        <v>21</v>
      </c>
      <c r="C34" s="15" t="s">
        <v>444</v>
      </c>
      <c r="D34" s="15">
        <v>430811</v>
      </c>
      <c r="E34" s="15" t="s">
        <v>943</v>
      </c>
      <c r="F34" s="15" t="s">
        <v>315</v>
      </c>
      <c r="G34" s="15" t="s">
        <v>946</v>
      </c>
      <c r="H34" s="36" t="s">
        <v>845</v>
      </c>
      <c r="I34" s="36" t="s">
        <v>947</v>
      </c>
      <c r="J34" s="37" t="s">
        <v>884</v>
      </c>
      <c r="K34" s="37"/>
    </row>
    <row r="35" ht="30" customHeight="1" outlineLevel="2" spans="1:11">
      <c r="A35" t="str">
        <f t="shared" si="0"/>
        <v>S518K12+500崩塌</v>
      </c>
      <c r="B35" s="35">
        <v>22</v>
      </c>
      <c r="C35" s="15" t="s">
        <v>444</v>
      </c>
      <c r="D35" s="15">
        <v>430821</v>
      </c>
      <c r="E35" s="15" t="s">
        <v>472</v>
      </c>
      <c r="F35" s="15" t="s">
        <v>948</v>
      </c>
      <c r="G35" s="15" t="s">
        <v>949</v>
      </c>
      <c r="H35" s="36" t="s">
        <v>845</v>
      </c>
      <c r="I35" s="185" t="s">
        <v>950</v>
      </c>
      <c r="J35" s="37" t="s">
        <v>846</v>
      </c>
      <c r="K35" s="37"/>
    </row>
    <row r="36" ht="30" customHeight="1" outlineLevel="2" spans="1:11">
      <c r="A36" t="str">
        <f t="shared" si="0"/>
        <v>S518K14+540崩塌</v>
      </c>
      <c r="B36" s="35">
        <v>23</v>
      </c>
      <c r="C36" s="15" t="s">
        <v>444</v>
      </c>
      <c r="D36" s="15">
        <v>430821</v>
      </c>
      <c r="E36" s="15" t="s">
        <v>472</v>
      </c>
      <c r="F36" s="15" t="s">
        <v>948</v>
      </c>
      <c r="G36" s="15" t="s">
        <v>951</v>
      </c>
      <c r="H36" s="36" t="s">
        <v>845</v>
      </c>
      <c r="I36" s="185" t="s">
        <v>952</v>
      </c>
      <c r="J36" s="37" t="s">
        <v>846</v>
      </c>
      <c r="K36" s="37"/>
    </row>
    <row r="37" ht="30" customHeight="1" outlineLevel="2" spans="1:11">
      <c r="A37" t="str">
        <f t="shared" si="0"/>
        <v>S518K11+900沉陷塌陷</v>
      </c>
      <c r="B37" s="35">
        <v>24</v>
      </c>
      <c r="C37" s="15" t="s">
        <v>444</v>
      </c>
      <c r="D37" s="15">
        <v>430821</v>
      </c>
      <c r="E37" s="15" t="s">
        <v>472</v>
      </c>
      <c r="F37" s="15" t="s">
        <v>948</v>
      </c>
      <c r="G37" s="15" t="s">
        <v>953</v>
      </c>
      <c r="H37" s="36" t="s">
        <v>857</v>
      </c>
      <c r="I37" s="36" t="s">
        <v>954</v>
      </c>
      <c r="J37" s="37" t="s">
        <v>846</v>
      </c>
      <c r="K37" s="37"/>
    </row>
    <row r="38" ht="30" customHeight="1" outlineLevel="2" spans="1:11">
      <c r="A38" t="str">
        <f t="shared" si="0"/>
        <v>G353K1593+110崩塌</v>
      </c>
      <c r="B38" s="35">
        <v>25</v>
      </c>
      <c r="C38" s="15" t="s">
        <v>444</v>
      </c>
      <c r="D38" s="15">
        <v>430822</v>
      </c>
      <c r="E38" s="15" t="s">
        <v>939</v>
      </c>
      <c r="F38" s="15" t="s">
        <v>205</v>
      </c>
      <c r="G38" s="15" t="s">
        <v>955</v>
      </c>
      <c r="H38" s="36" t="s">
        <v>845</v>
      </c>
      <c r="I38" s="185" t="s">
        <v>956</v>
      </c>
      <c r="J38" s="37" t="s">
        <v>896</v>
      </c>
      <c r="K38" s="37"/>
    </row>
    <row r="39" ht="30" customHeight="1" outlineLevel="2" spans="1:11">
      <c r="A39" t="str">
        <f t="shared" si="0"/>
        <v>G353K1593+580崩塌</v>
      </c>
      <c r="B39" s="35">
        <v>26</v>
      </c>
      <c r="C39" s="15" t="s">
        <v>444</v>
      </c>
      <c r="D39" s="15">
        <v>430822</v>
      </c>
      <c r="E39" s="15" t="s">
        <v>939</v>
      </c>
      <c r="F39" s="15" t="s">
        <v>205</v>
      </c>
      <c r="G39" s="15" t="s">
        <v>957</v>
      </c>
      <c r="H39" s="36" t="s">
        <v>845</v>
      </c>
      <c r="I39" s="185" t="s">
        <v>958</v>
      </c>
      <c r="J39" s="37" t="s">
        <v>896</v>
      </c>
      <c r="K39" s="37"/>
    </row>
    <row r="40" ht="30" customHeight="1" outlineLevel="2" spans="1:11">
      <c r="A40" t="str">
        <f t="shared" si="0"/>
        <v>S303K242+721崩塌</v>
      </c>
      <c r="B40" s="35">
        <v>27</v>
      </c>
      <c r="C40" s="15" t="s">
        <v>444</v>
      </c>
      <c r="D40" s="15">
        <v>430822</v>
      </c>
      <c r="E40" s="15" t="s">
        <v>939</v>
      </c>
      <c r="F40" s="15" t="s">
        <v>940</v>
      </c>
      <c r="G40" s="15" t="s">
        <v>959</v>
      </c>
      <c r="H40" s="36" t="s">
        <v>845</v>
      </c>
      <c r="I40" s="36" t="s">
        <v>960</v>
      </c>
      <c r="J40" s="37" t="s">
        <v>846</v>
      </c>
      <c r="K40" s="37"/>
    </row>
    <row r="41" ht="30" customHeight="1" outlineLevel="2" spans="1:11">
      <c r="A41" t="str">
        <f t="shared" si="0"/>
        <v>S303K244+984崩塌</v>
      </c>
      <c r="B41" s="35">
        <v>28</v>
      </c>
      <c r="C41" s="15" t="s">
        <v>444</v>
      </c>
      <c r="D41" s="15">
        <v>430822</v>
      </c>
      <c r="E41" s="15" t="s">
        <v>939</v>
      </c>
      <c r="F41" s="15" t="s">
        <v>940</v>
      </c>
      <c r="G41" s="15" t="s">
        <v>961</v>
      </c>
      <c r="H41" s="36" t="s">
        <v>845</v>
      </c>
      <c r="I41" s="36" t="s">
        <v>962</v>
      </c>
      <c r="J41" s="37" t="s">
        <v>846</v>
      </c>
      <c r="K41" s="37"/>
    </row>
    <row r="42" ht="30" customHeight="1" outlineLevel="2" spans="1:11">
      <c r="A42" t="str">
        <f t="shared" si="0"/>
        <v>S303K274+760崩塌</v>
      </c>
      <c r="B42" s="35">
        <v>29</v>
      </c>
      <c r="C42" s="15" t="s">
        <v>444</v>
      </c>
      <c r="D42" s="15">
        <v>430822</v>
      </c>
      <c r="E42" s="15" t="s">
        <v>939</v>
      </c>
      <c r="F42" s="15" t="s">
        <v>940</v>
      </c>
      <c r="G42" s="15" t="s">
        <v>963</v>
      </c>
      <c r="H42" s="36" t="s">
        <v>845</v>
      </c>
      <c r="I42" s="36" t="s">
        <v>964</v>
      </c>
      <c r="J42" s="37" t="s">
        <v>846</v>
      </c>
      <c r="K42" s="37"/>
    </row>
    <row r="43" ht="30" customHeight="1" outlineLevel="2" spans="1:11">
      <c r="A43" t="str">
        <f t="shared" si="0"/>
        <v>S303K282+125滑坡</v>
      </c>
      <c r="B43" s="35">
        <v>30</v>
      </c>
      <c r="C43" s="15" t="s">
        <v>444</v>
      </c>
      <c r="D43" s="15">
        <v>430822</v>
      </c>
      <c r="E43" s="15" t="s">
        <v>939</v>
      </c>
      <c r="F43" s="15" t="s">
        <v>940</v>
      </c>
      <c r="G43" s="15" t="s">
        <v>965</v>
      </c>
      <c r="H43" s="36" t="s">
        <v>845</v>
      </c>
      <c r="I43" s="36" t="s">
        <v>966</v>
      </c>
      <c r="J43" s="37" t="s">
        <v>846</v>
      </c>
      <c r="K43" s="37"/>
    </row>
    <row r="44" ht="30" customHeight="1" outlineLevel="2" spans="1:11">
      <c r="A44" t="str">
        <f t="shared" si="0"/>
        <v>S306K115+560滑坡</v>
      </c>
      <c r="B44" s="35">
        <v>31</v>
      </c>
      <c r="C44" s="15" t="s">
        <v>444</v>
      </c>
      <c r="D44" s="15">
        <v>430822</v>
      </c>
      <c r="E44" s="15" t="s">
        <v>939</v>
      </c>
      <c r="F44" s="15" t="s">
        <v>967</v>
      </c>
      <c r="G44" s="15" t="s">
        <v>968</v>
      </c>
      <c r="H44" s="36" t="s">
        <v>845</v>
      </c>
      <c r="I44" s="36" t="s">
        <v>969</v>
      </c>
      <c r="J44" s="37" t="s">
        <v>846</v>
      </c>
      <c r="K44" s="37"/>
    </row>
    <row r="45" ht="30" customHeight="1" outlineLevel="2" spans="1:11">
      <c r="A45" t="str">
        <f t="shared" si="0"/>
        <v>G241K2105+182崩塌</v>
      </c>
      <c r="B45" s="35">
        <v>32</v>
      </c>
      <c r="C45" s="15" t="s">
        <v>444</v>
      </c>
      <c r="D45" s="15">
        <v>430811</v>
      </c>
      <c r="E45" s="15" t="s">
        <v>943</v>
      </c>
      <c r="F45" s="15" t="s">
        <v>270</v>
      </c>
      <c r="G45" s="15" t="s">
        <v>970</v>
      </c>
      <c r="H45" s="36" t="s">
        <v>845</v>
      </c>
      <c r="I45" s="185" t="s">
        <v>971</v>
      </c>
      <c r="J45" s="37" t="s">
        <v>896</v>
      </c>
      <c r="K45" s="37"/>
    </row>
    <row r="46" ht="30" customHeight="1" outlineLevel="2" spans="1:11">
      <c r="A46" t="str">
        <f t="shared" si="0"/>
        <v>G241K2190+540崩塌</v>
      </c>
      <c r="B46" s="35">
        <v>33</v>
      </c>
      <c r="C46" s="15" t="s">
        <v>444</v>
      </c>
      <c r="D46" s="15">
        <v>430802</v>
      </c>
      <c r="E46" s="15" t="s">
        <v>445</v>
      </c>
      <c r="F46" s="15" t="s">
        <v>270</v>
      </c>
      <c r="G46" s="15" t="s">
        <v>972</v>
      </c>
      <c r="H46" s="36" t="s">
        <v>845</v>
      </c>
      <c r="I46" s="36" t="s">
        <v>973</v>
      </c>
      <c r="J46" s="37" t="s">
        <v>896</v>
      </c>
      <c r="K46" s="37"/>
    </row>
    <row r="47" ht="30" customHeight="1" outlineLevel="2" spans="1:11">
      <c r="A47" t="str">
        <f t="shared" si="0"/>
        <v>G241K2114+161崩塌</v>
      </c>
      <c r="B47" s="35">
        <v>34</v>
      </c>
      <c r="C47" s="15" t="s">
        <v>444</v>
      </c>
      <c r="D47" s="15">
        <v>430802</v>
      </c>
      <c r="E47" s="15" t="s">
        <v>445</v>
      </c>
      <c r="F47" s="15" t="s">
        <v>270</v>
      </c>
      <c r="G47" s="15" t="s">
        <v>974</v>
      </c>
      <c r="H47" s="36" t="s">
        <v>845</v>
      </c>
      <c r="I47" s="36" t="s">
        <v>975</v>
      </c>
      <c r="J47" s="37" t="s">
        <v>846</v>
      </c>
      <c r="K47" s="37"/>
    </row>
    <row r="48" ht="30" customHeight="1" outlineLevel="1" spans="2:11">
      <c r="B48" s="35"/>
      <c r="C48" s="12" t="s">
        <v>976</v>
      </c>
      <c r="D48" s="15"/>
      <c r="E48" s="15"/>
      <c r="F48" s="12">
        <f>SUBTOTAL(3,F49:F54)</f>
        <v>6</v>
      </c>
      <c r="G48" s="15"/>
      <c r="H48" s="36"/>
      <c r="I48" s="36"/>
      <c r="J48" s="37">
        <f>SUBTOTAL(3,J49:J54)</f>
        <v>6</v>
      </c>
      <c r="K48" s="37"/>
    </row>
    <row r="49" ht="30" customHeight="1" outlineLevel="2" spans="1:11">
      <c r="A49" t="str">
        <f t="shared" ref="A49:A54" si="1">F49&amp;G49</f>
        <v>S542K78+425水毁</v>
      </c>
      <c r="B49" s="35">
        <v>35</v>
      </c>
      <c r="C49" s="15" t="s">
        <v>190</v>
      </c>
      <c r="D49" s="15">
        <v>430923</v>
      </c>
      <c r="E49" s="15" t="s">
        <v>195</v>
      </c>
      <c r="F49" s="15" t="s">
        <v>977</v>
      </c>
      <c r="G49" s="15" t="s">
        <v>978</v>
      </c>
      <c r="H49" s="36" t="s">
        <v>845</v>
      </c>
      <c r="I49" s="185" t="s">
        <v>979</v>
      </c>
      <c r="J49" s="37" t="s">
        <v>846</v>
      </c>
      <c r="K49" s="37"/>
    </row>
    <row r="50" ht="30" customHeight="1" outlineLevel="2" spans="1:11">
      <c r="A50" t="str">
        <f t="shared" si="1"/>
        <v>S542K42+852水毁</v>
      </c>
      <c r="B50" s="35">
        <v>36</v>
      </c>
      <c r="C50" s="15" t="s">
        <v>190</v>
      </c>
      <c r="D50" s="15">
        <v>430923</v>
      </c>
      <c r="E50" s="15" t="s">
        <v>195</v>
      </c>
      <c r="F50" s="15" t="s">
        <v>977</v>
      </c>
      <c r="G50" s="15" t="s">
        <v>980</v>
      </c>
      <c r="H50" s="36" t="s">
        <v>845</v>
      </c>
      <c r="I50" s="36" t="s">
        <v>981</v>
      </c>
      <c r="J50" s="37" t="s">
        <v>846</v>
      </c>
      <c r="K50" s="37"/>
    </row>
    <row r="51" ht="30" customHeight="1" outlineLevel="2" spans="1:11">
      <c r="A51" t="str">
        <f t="shared" si="1"/>
        <v>G536K171+000滑坡</v>
      </c>
      <c r="B51" s="35">
        <v>37</v>
      </c>
      <c r="C51" s="15" t="s">
        <v>190</v>
      </c>
      <c r="D51" s="15">
        <v>430922</v>
      </c>
      <c r="E51" s="15" t="s">
        <v>191</v>
      </c>
      <c r="F51" s="15" t="s">
        <v>194</v>
      </c>
      <c r="G51" s="15" t="s">
        <v>982</v>
      </c>
      <c r="H51" s="36" t="s">
        <v>845</v>
      </c>
      <c r="I51" s="36" t="s">
        <v>983</v>
      </c>
      <c r="J51" s="37" t="s">
        <v>896</v>
      </c>
      <c r="K51" s="37"/>
    </row>
    <row r="52" ht="30" customHeight="1" outlineLevel="2" spans="1:11">
      <c r="A52" t="str">
        <f t="shared" si="1"/>
        <v>S319K262+900滑坡</v>
      </c>
      <c r="B52" s="35">
        <v>38</v>
      </c>
      <c r="C52" s="15" t="s">
        <v>190</v>
      </c>
      <c r="D52" s="15">
        <v>430922</v>
      </c>
      <c r="E52" s="15" t="s">
        <v>191</v>
      </c>
      <c r="F52" s="15" t="s">
        <v>851</v>
      </c>
      <c r="G52" s="15" t="s">
        <v>984</v>
      </c>
      <c r="H52" s="36" t="s">
        <v>845</v>
      </c>
      <c r="I52" s="36" t="s">
        <v>985</v>
      </c>
      <c r="J52" s="37" t="s">
        <v>846</v>
      </c>
      <c r="K52" s="37"/>
    </row>
    <row r="53" ht="30" customHeight="1" outlineLevel="2" spans="1:11">
      <c r="A53" t="str">
        <f t="shared" si="1"/>
        <v>S319K272+100崩塌</v>
      </c>
      <c r="B53" s="35">
        <v>39</v>
      </c>
      <c r="C53" s="15" t="s">
        <v>190</v>
      </c>
      <c r="D53" s="15">
        <v>430922</v>
      </c>
      <c r="E53" s="15" t="s">
        <v>191</v>
      </c>
      <c r="F53" s="15" t="s">
        <v>851</v>
      </c>
      <c r="G53" s="15" t="s">
        <v>986</v>
      </c>
      <c r="H53" s="36" t="s">
        <v>845</v>
      </c>
      <c r="I53" s="36" t="s">
        <v>987</v>
      </c>
      <c r="J53" s="37" t="s">
        <v>846</v>
      </c>
      <c r="K53" s="37"/>
    </row>
    <row r="54" ht="30" customHeight="1" outlineLevel="2" spans="1:11">
      <c r="A54" t="str">
        <f t="shared" si="1"/>
        <v>S225K107+125滑坡</v>
      </c>
      <c r="B54" s="35">
        <v>40</v>
      </c>
      <c r="C54" s="15" t="s">
        <v>190</v>
      </c>
      <c r="D54" s="15">
        <v>430923</v>
      </c>
      <c r="E54" s="15" t="s">
        <v>195</v>
      </c>
      <c r="F54" s="15" t="s">
        <v>209</v>
      </c>
      <c r="G54" s="15" t="s">
        <v>988</v>
      </c>
      <c r="H54" s="36" t="s">
        <v>845</v>
      </c>
      <c r="I54" s="36" t="s">
        <v>989</v>
      </c>
      <c r="J54" s="37" t="s">
        <v>884</v>
      </c>
      <c r="K54" s="37"/>
    </row>
    <row r="55" ht="30" customHeight="1" outlineLevel="1" spans="2:11">
      <c r="B55" s="35"/>
      <c r="C55" s="12" t="s">
        <v>853</v>
      </c>
      <c r="D55" s="15"/>
      <c r="E55" s="15"/>
      <c r="F55" s="12">
        <f>SUBTOTAL(3,F56:F63)</f>
        <v>8</v>
      </c>
      <c r="G55" s="15"/>
      <c r="H55" s="36"/>
      <c r="I55" s="36"/>
      <c r="J55" s="37">
        <f>SUBTOTAL(3,J56:J63)</f>
        <v>8</v>
      </c>
      <c r="K55" s="37"/>
    </row>
    <row r="56" ht="30" customHeight="1" outlineLevel="2" spans="1:11">
      <c r="A56" t="str">
        <f t="shared" ref="A56:A63" si="2">F56&amp;G56</f>
        <v>S568K28+392沉陷塌陷</v>
      </c>
      <c r="B56" s="35">
        <v>41</v>
      </c>
      <c r="C56" s="15" t="s">
        <v>213</v>
      </c>
      <c r="D56" s="15">
        <v>431025</v>
      </c>
      <c r="E56" s="15" t="s">
        <v>861</v>
      </c>
      <c r="F56" s="15" t="s">
        <v>990</v>
      </c>
      <c r="G56" s="15" t="s">
        <v>991</v>
      </c>
      <c r="H56" s="36" t="s">
        <v>845</v>
      </c>
      <c r="I56" s="185" t="s">
        <v>992</v>
      </c>
      <c r="J56" s="37" t="s">
        <v>884</v>
      </c>
      <c r="K56" s="37"/>
    </row>
    <row r="57" ht="30" customHeight="1" outlineLevel="2" spans="1:11">
      <c r="A57" t="str">
        <f t="shared" si="2"/>
        <v>S568K29+920沉陷塌陷</v>
      </c>
      <c r="B57" s="35">
        <v>42</v>
      </c>
      <c r="C57" s="15" t="s">
        <v>213</v>
      </c>
      <c r="D57" s="15">
        <v>431025</v>
      </c>
      <c r="E57" s="15" t="s">
        <v>861</v>
      </c>
      <c r="F57" s="15" t="s">
        <v>990</v>
      </c>
      <c r="G57" s="15" t="s">
        <v>993</v>
      </c>
      <c r="H57" s="36" t="s">
        <v>845</v>
      </c>
      <c r="I57" s="185" t="s">
        <v>994</v>
      </c>
      <c r="J57" s="37" t="s">
        <v>884</v>
      </c>
      <c r="K57" s="37"/>
    </row>
    <row r="58" ht="30" customHeight="1" outlineLevel="2" spans="1:11">
      <c r="A58" t="str">
        <f t="shared" si="2"/>
        <v>S345K0+198水毁</v>
      </c>
      <c r="B58" s="35">
        <v>43</v>
      </c>
      <c r="C58" s="15" t="s">
        <v>213</v>
      </c>
      <c r="D58" s="15">
        <v>431081</v>
      </c>
      <c r="E58" s="15" t="s">
        <v>214</v>
      </c>
      <c r="F58" s="15" t="s">
        <v>856</v>
      </c>
      <c r="G58" s="15" t="s">
        <v>995</v>
      </c>
      <c r="H58" s="36" t="s">
        <v>845</v>
      </c>
      <c r="I58" s="185" t="s">
        <v>996</v>
      </c>
      <c r="J58" s="37" t="s">
        <v>884</v>
      </c>
      <c r="K58" s="37"/>
    </row>
    <row r="59" ht="30" customHeight="1" outlineLevel="2" spans="1:11">
      <c r="A59" t="str">
        <f t="shared" si="2"/>
        <v>G106K2100+162滑坡</v>
      </c>
      <c r="B59" s="35">
        <v>44</v>
      </c>
      <c r="C59" s="15" t="s">
        <v>213</v>
      </c>
      <c r="D59" s="15">
        <v>431026</v>
      </c>
      <c r="E59" s="15" t="s">
        <v>415</v>
      </c>
      <c r="F59" s="15" t="s">
        <v>169</v>
      </c>
      <c r="G59" s="15" t="s">
        <v>997</v>
      </c>
      <c r="H59" s="36" t="s">
        <v>845</v>
      </c>
      <c r="I59" s="185" t="s">
        <v>998</v>
      </c>
      <c r="J59" s="37" t="s">
        <v>846</v>
      </c>
      <c r="K59" s="37"/>
    </row>
    <row r="60" ht="30" customHeight="1" outlineLevel="2" spans="1:11">
      <c r="A60" t="str">
        <f t="shared" si="2"/>
        <v>G357K711+101滑坡</v>
      </c>
      <c r="B60" s="35">
        <v>45</v>
      </c>
      <c r="C60" s="15" t="s">
        <v>213</v>
      </c>
      <c r="D60" s="15">
        <v>431026</v>
      </c>
      <c r="E60" s="15" t="s">
        <v>415</v>
      </c>
      <c r="F60" s="15" t="s">
        <v>416</v>
      </c>
      <c r="G60" s="15" t="s">
        <v>999</v>
      </c>
      <c r="H60" s="36" t="s">
        <v>845</v>
      </c>
      <c r="I60" s="185" t="s">
        <v>1000</v>
      </c>
      <c r="J60" s="37" t="s">
        <v>846</v>
      </c>
      <c r="K60" s="37"/>
    </row>
    <row r="61" ht="30" customHeight="1" outlineLevel="2" spans="1:11">
      <c r="A61" t="str">
        <f t="shared" si="2"/>
        <v>S205K302+151水毁</v>
      </c>
      <c r="B61" s="35">
        <v>46</v>
      </c>
      <c r="C61" s="15" t="s">
        <v>213</v>
      </c>
      <c r="D61" s="15">
        <v>431026</v>
      </c>
      <c r="E61" s="15" t="s">
        <v>415</v>
      </c>
      <c r="F61" s="15" t="s">
        <v>89</v>
      </c>
      <c r="G61" s="15" t="s">
        <v>1001</v>
      </c>
      <c r="H61" s="36" t="s">
        <v>845</v>
      </c>
      <c r="I61" s="185" t="s">
        <v>1002</v>
      </c>
      <c r="J61" s="37" t="s">
        <v>846</v>
      </c>
      <c r="K61" s="37"/>
    </row>
    <row r="62" ht="30" customHeight="1" outlineLevel="2" spans="1:11">
      <c r="A62" t="str">
        <f t="shared" si="2"/>
        <v>S562K43+457滑坡</v>
      </c>
      <c r="B62" s="35">
        <v>47</v>
      </c>
      <c r="C62" s="15" t="s">
        <v>213</v>
      </c>
      <c r="D62" s="15">
        <v>431026</v>
      </c>
      <c r="E62" s="15" t="s">
        <v>415</v>
      </c>
      <c r="F62" s="15" t="s">
        <v>1003</v>
      </c>
      <c r="G62" s="15" t="s">
        <v>1004</v>
      </c>
      <c r="H62" s="36" t="s">
        <v>845</v>
      </c>
      <c r="I62" s="185" t="s">
        <v>1005</v>
      </c>
      <c r="J62" s="37" t="s">
        <v>846</v>
      </c>
      <c r="K62" s="37"/>
    </row>
    <row r="63" ht="30" customHeight="1" outlineLevel="2" spans="1:11">
      <c r="A63" t="str">
        <f t="shared" si="2"/>
        <v>S215K173+615水毁</v>
      </c>
      <c r="B63" s="35">
        <v>48</v>
      </c>
      <c r="C63" s="15" t="s">
        <v>213</v>
      </c>
      <c r="D63" s="15">
        <v>431022</v>
      </c>
      <c r="E63" s="15" t="s">
        <v>219</v>
      </c>
      <c r="F63" s="15" t="s">
        <v>863</v>
      </c>
      <c r="G63" s="15" t="s">
        <v>1006</v>
      </c>
      <c r="H63" s="36" t="s">
        <v>845</v>
      </c>
      <c r="I63" s="36" t="s">
        <v>1007</v>
      </c>
      <c r="J63" s="37" t="s">
        <v>846</v>
      </c>
      <c r="K63" s="37"/>
    </row>
    <row r="64" ht="30" customHeight="1" outlineLevel="1" spans="2:11">
      <c r="B64" s="35"/>
      <c r="C64" s="12" t="s">
        <v>865</v>
      </c>
      <c r="D64" s="15"/>
      <c r="E64" s="15"/>
      <c r="F64" s="12">
        <f>SUBTOTAL(3,F65:F68)</f>
        <v>4</v>
      </c>
      <c r="G64" s="15"/>
      <c r="H64" s="15"/>
      <c r="I64" s="15"/>
      <c r="J64" s="37">
        <f>SUBTOTAL(3,J65:J68)</f>
        <v>4</v>
      </c>
      <c r="K64" s="37"/>
    </row>
    <row r="65" ht="30" customHeight="1" outlineLevel="2" spans="1:11">
      <c r="A65" t="str">
        <f>F65&amp;G65</f>
        <v>S239K116+487滑坡</v>
      </c>
      <c r="B65" s="35">
        <v>49</v>
      </c>
      <c r="C65" s="15" t="s">
        <v>224</v>
      </c>
      <c r="D65" s="15">
        <v>431129</v>
      </c>
      <c r="E65" s="15" t="s">
        <v>225</v>
      </c>
      <c r="F65" s="15" t="s">
        <v>1008</v>
      </c>
      <c r="G65" s="15" t="s">
        <v>1009</v>
      </c>
      <c r="H65" s="15" t="s">
        <v>845</v>
      </c>
      <c r="I65" s="186" t="s">
        <v>1010</v>
      </c>
      <c r="J65" s="37" t="s">
        <v>846</v>
      </c>
      <c r="K65" s="37"/>
    </row>
    <row r="66" ht="30" customHeight="1" outlineLevel="2" spans="1:11">
      <c r="A66" t="str">
        <f>F66&amp;G66</f>
        <v>S239K90+042滑坡</v>
      </c>
      <c r="B66" s="35">
        <v>50</v>
      </c>
      <c r="C66" s="15" t="s">
        <v>224</v>
      </c>
      <c r="D66" s="15">
        <v>431129</v>
      </c>
      <c r="E66" s="15" t="s">
        <v>225</v>
      </c>
      <c r="F66" s="15" t="s">
        <v>1008</v>
      </c>
      <c r="G66" s="15" t="s">
        <v>1011</v>
      </c>
      <c r="H66" s="15" t="s">
        <v>845</v>
      </c>
      <c r="I66" s="186" t="s">
        <v>1012</v>
      </c>
      <c r="J66" s="37" t="s">
        <v>846</v>
      </c>
      <c r="K66" s="37"/>
    </row>
    <row r="67" ht="30" customHeight="1" outlineLevel="2" spans="1:11">
      <c r="A67" t="str">
        <f>F67&amp;G67</f>
        <v>G207K3392+700滑坡</v>
      </c>
      <c r="B67" s="35">
        <v>51</v>
      </c>
      <c r="C67" s="15" t="s">
        <v>224</v>
      </c>
      <c r="D67" s="15">
        <v>431123</v>
      </c>
      <c r="E67" s="15" t="s">
        <v>236</v>
      </c>
      <c r="F67" s="15" t="s">
        <v>200</v>
      </c>
      <c r="G67" s="15" t="s">
        <v>1013</v>
      </c>
      <c r="H67" s="36" t="s">
        <v>845</v>
      </c>
      <c r="I67" s="185" t="s">
        <v>1014</v>
      </c>
      <c r="J67" s="37" t="s">
        <v>846</v>
      </c>
      <c r="K67" s="37"/>
    </row>
    <row r="68" ht="30" customHeight="1" outlineLevel="2" spans="1:11">
      <c r="A68" t="str">
        <f>F68&amp;G68</f>
        <v>G207K3370+200滑坡</v>
      </c>
      <c r="B68" s="35">
        <v>52</v>
      </c>
      <c r="C68" s="15" t="s">
        <v>224</v>
      </c>
      <c r="D68" s="15">
        <v>431123</v>
      </c>
      <c r="E68" s="15" t="s">
        <v>236</v>
      </c>
      <c r="F68" s="15" t="s">
        <v>200</v>
      </c>
      <c r="G68" s="15" t="s">
        <v>1015</v>
      </c>
      <c r="H68" s="36" t="s">
        <v>845</v>
      </c>
      <c r="I68" s="185" t="s">
        <v>1016</v>
      </c>
      <c r="J68" s="37" t="s">
        <v>846</v>
      </c>
      <c r="K68" s="37"/>
    </row>
    <row r="69" ht="30" customHeight="1" outlineLevel="1" spans="2:11">
      <c r="B69" s="35"/>
      <c r="C69" s="12" t="s">
        <v>868</v>
      </c>
      <c r="D69" s="15"/>
      <c r="E69" s="15"/>
      <c r="F69" s="12">
        <f>SUBTOTAL(3,F70:F86)</f>
        <v>17</v>
      </c>
      <c r="G69" s="15"/>
      <c r="H69" s="36"/>
      <c r="I69" s="36"/>
      <c r="J69" s="37">
        <f>SUBTOTAL(3,J70:J86)</f>
        <v>17</v>
      </c>
      <c r="K69" s="37"/>
    </row>
    <row r="70" ht="30" customHeight="1" outlineLevel="2" spans="1:11">
      <c r="A70" t="str">
        <f t="shared" ref="A70:A86" si="3">F70&amp;G70</f>
        <v>G209K2844+890崩塌</v>
      </c>
      <c r="B70" s="35">
        <v>53</v>
      </c>
      <c r="C70" s="15" t="s">
        <v>245</v>
      </c>
      <c r="D70" s="15">
        <v>431202</v>
      </c>
      <c r="E70" s="15" t="s">
        <v>1017</v>
      </c>
      <c r="F70" s="15" t="s">
        <v>252</v>
      </c>
      <c r="G70" s="15" t="s">
        <v>1018</v>
      </c>
      <c r="H70" s="36" t="s">
        <v>845</v>
      </c>
      <c r="I70" s="36" t="s">
        <v>1019</v>
      </c>
      <c r="J70" s="37" t="s">
        <v>896</v>
      </c>
      <c r="K70" s="37"/>
    </row>
    <row r="71" ht="30" customHeight="1" outlineLevel="2" spans="1:11">
      <c r="A71" t="str">
        <f t="shared" si="3"/>
        <v>G209K2906+320滑坡</v>
      </c>
      <c r="B71" s="35">
        <v>54</v>
      </c>
      <c r="C71" s="15" t="s">
        <v>245</v>
      </c>
      <c r="D71" s="15">
        <v>431281</v>
      </c>
      <c r="E71" s="15" t="s">
        <v>1020</v>
      </c>
      <c r="F71" s="15" t="s">
        <v>252</v>
      </c>
      <c r="G71" s="15" t="s">
        <v>1021</v>
      </c>
      <c r="H71" s="36" t="s">
        <v>845</v>
      </c>
      <c r="I71" s="36" t="s">
        <v>1022</v>
      </c>
      <c r="J71" s="37" t="s">
        <v>896</v>
      </c>
      <c r="K71" s="37"/>
    </row>
    <row r="72" ht="30" customHeight="1" outlineLevel="2" spans="1:11">
      <c r="A72" t="str">
        <f t="shared" si="3"/>
        <v>S241K190+360沉陷塌陷</v>
      </c>
      <c r="B72" s="35">
        <v>55</v>
      </c>
      <c r="C72" s="15" t="s">
        <v>245</v>
      </c>
      <c r="D72" s="15">
        <v>431222</v>
      </c>
      <c r="E72" s="15" t="s">
        <v>246</v>
      </c>
      <c r="F72" s="15" t="s">
        <v>315</v>
      </c>
      <c r="G72" s="15" t="s">
        <v>1023</v>
      </c>
      <c r="H72" s="36" t="s">
        <v>845</v>
      </c>
      <c r="I72" s="185" t="s">
        <v>1024</v>
      </c>
      <c r="J72" s="37" t="s">
        <v>846</v>
      </c>
      <c r="K72" s="37"/>
    </row>
    <row r="73" ht="30" customHeight="1" outlineLevel="2" spans="1:11">
      <c r="A73" t="str">
        <f t="shared" si="3"/>
        <v>S241K191+725滑坡</v>
      </c>
      <c r="B73" s="35">
        <v>56</v>
      </c>
      <c r="C73" s="15" t="s">
        <v>245</v>
      </c>
      <c r="D73" s="15">
        <v>431222</v>
      </c>
      <c r="E73" s="15" t="s">
        <v>246</v>
      </c>
      <c r="F73" s="15" t="s">
        <v>315</v>
      </c>
      <c r="G73" s="15" t="s">
        <v>1025</v>
      </c>
      <c r="H73" s="36" t="s">
        <v>845</v>
      </c>
      <c r="I73" s="185" t="s">
        <v>1026</v>
      </c>
      <c r="J73" s="37" t="s">
        <v>846</v>
      </c>
      <c r="K73" s="37"/>
    </row>
    <row r="74" ht="30" customHeight="1" outlineLevel="2" spans="1:11">
      <c r="A74" t="str">
        <f t="shared" si="3"/>
        <v>S241K196+600滑坡</v>
      </c>
      <c r="B74" s="35">
        <v>57</v>
      </c>
      <c r="C74" s="15" t="s">
        <v>245</v>
      </c>
      <c r="D74" s="15">
        <v>431222</v>
      </c>
      <c r="E74" s="15" t="s">
        <v>246</v>
      </c>
      <c r="F74" s="15" t="s">
        <v>315</v>
      </c>
      <c r="G74" s="15" t="s">
        <v>1027</v>
      </c>
      <c r="H74" s="36" t="s">
        <v>845</v>
      </c>
      <c r="I74" s="185" t="s">
        <v>1028</v>
      </c>
      <c r="J74" s="37" t="s">
        <v>846</v>
      </c>
      <c r="K74" s="37"/>
    </row>
    <row r="75" ht="30" customHeight="1" outlineLevel="2" spans="1:11">
      <c r="A75" t="str">
        <f t="shared" si="3"/>
        <v>S241K192+130水毁</v>
      </c>
      <c r="B75" s="35">
        <v>58</v>
      </c>
      <c r="C75" s="15" t="s">
        <v>245</v>
      </c>
      <c r="D75" s="15">
        <v>431222</v>
      </c>
      <c r="E75" s="15" t="s">
        <v>246</v>
      </c>
      <c r="F75" s="15" t="s">
        <v>315</v>
      </c>
      <c r="G75" s="15" t="s">
        <v>1029</v>
      </c>
      <c r="H75" s="36" t="s">
        <v>845</v>
      </c>
      <c r="I75" s="185" t="s">
        <v>1030</v>
      </c>
      <c r="J75" s="37" t="s">
        <v>846</v>
      </c>
      <c r="K75" s="37"/>
    </row>
    <row r="76" ht="30" customHeight="1" outlineLevel="2" spans="1:11">
      <c r="A76" t="str">
        <f t="shared" si="3"/>
        <v>G320K1687+396滑坡</v>
      </c>
      <c r="B76" s="35">
        <v>59</v>
      </c>
      <c r="C76" s="15" t="s">
        <v>245</v>
      </c>
      <c r="D76" s="15">
        <v>431228</v>
      </c>
      <c r="E76" s="15" t="s">
        <v>253</v>
      </c>
      <c r="F76" s="15" t="s">
        <v>129</v>
      </c>
      <c r="G76" s="15" t="s">
        <v>1031</v>
      </c>
      <c r="H76" s="36" t="s">
        <v>845</v>
      </c>
      <c r="I76" s="185" t="s">
        <v>1032</v>
      </c>
      <c r="J76" s="37" t="s">
        <v>846</v>
      </c>
      <c r="K76" s="37"/>
    </row>
    <row r="77" ht="30" customHeight="1" outlineLevel="2" spans="1:11">
      <c r="A77" t="str">
        <f t="shared" si="3"/>
        <v>S249K97+452滑坡</v>
      </c>
      <c r="B77" s="35">
        <v>60</v>
      </c>
      <c r="C77" s="15" t="s">
        <v>245</v>
      </c>
      <c r="D77" s="15">
        <v>431281</v>
      </c>
      <c r="E77" s="15" t="s">
        <v>1020</v>
      </c>
      <c r="F77" s="15" t="s">
        <v>360</v>
      </c>
      <c r="G77" s="15" t="s">
        <v>1033</v>
      </c>
      <c r="H77" s="36" t="s">
        <v>845</v>
      </c>
      <c r="I77" s="185" t="s">
        <v>1034</v>
      </c>
      <c r="J77" s="37" t="s">
        <v>884</v>
      </c>
      <c r="K77" s="37"/>
    </row>
    <row r="78" ht="30" customHeight="1" outlineLevel="2" spans="1:11">
      <c r="A78" t="str">
        <f t="shared" si="3"/>
        <v>S249K97+018滑坡</v>
      </c>
      <c r="B78" s="35">
        <v>61</v>
      </c>
      <c r="C78" s="15" t="s">
        <v>245</v>
      </c>
      <c r="D78" s="15">
        <v>431281</v>
      </c>
      <c r="E78" s="15" t="s">
        <v>1020</v>
      </c>
      <c r="F78" s="15" t="s">
        <v>360</v>
      </c>
      <c r="G78" s="15" t="s">
        <v>1035</v>
      </c>
      <c r="H78" s="36" t="s">
        <v>845</v>
      </c>
      <c r="I78" s="185" t="s">
        <v>1036</v>
      </c>
      <c r="J78" s="37" t="s">
        <v>884</v>
      </c>
      <c r="K78" s="37"/>
    </row>
    <row r="79" ht="30" customHeight="1" outlineLevel="2" spans="1:11">
      <c r="A79" t="str">
        <f t="shared" si="3"/>
        <v>S249K97+153滑坡</v>
      </c>
      <c r="B79" s="35">
        <v>62</v>
      </c>
      <c r="C79" s="15" t="s">
        <v>245</v>
      </c>
      <c r="D79" s="15">
        <v>431281</v>
      </c>
      <c r="E79" s="15" t="s">
        <v>1020</v>
      </c>
      <c r="F79" s="15" t="s">
        <v>360</v>
      </c>
      <c r="G79" s="15" t="s">
        <v>1037</v>
      </c>
      <c r="H79" s="36" t="s">
        <v>845</v>
      </c>
      <c r="I79" s="185" t="s">
        <v>1038</v>
      </c>
      <c r="J79" s="37" t="s">
        <v>884</v>
      </c>
      <c r="K79" s="37"/>
    </row>
    <row r="80" ht="30" customHeight="1" outlineLevel="2" spans="1:11">
      <c r="A80" t="str">
        <f t="shared" si="3"/>
        <v>S334K264+571滑坡</v>
      </c>
      <c r="B80" s="35">
        <v>63</v>
      </c>
      <c r="C80" s="15" t="s">
        <v>245</v>
      </c>
      <c r="D80" s="15">
        <v>431281</v>
      </c>
      <c r="E80" s="15" t="s">
        <v>1020</v>
      </c>
      <c r="F80" s="15" t="s">
        <v>913</v>
      </c>
      <c r="G80" s="15" t="s">
        <v>1039</v>
      </c>
      <c r="H80" s="36" t="s">
        <v>845</v>
      </c>
      <c r="I80" s="36" t="s">
        <v>1040</v>
      </c>
      <c r="J80" s="37" t="s">
        <v>884</v>
      </c>
      <c r="K80" s="37"/>
    </row>
    <row r="81" ht="30" customHeight="1" outlineLevel="2" spans="1:11">
      <c r="A81" t="str">
        <f t="shared" si="3"/>
        <v>S254K55+490滑坡</v>
      </c>
      <c r="B81" s="35">
        <v>64</v>
      </c>
      <c r="C81" s="15" t="s">
        <v>245</v>
      </c>
      <c r="D81" s="15">
        <v>431226</v>
      </c>
      <c r="E81" s="15" t="s">
        <v>1041</v>
      </c>
      <c r="F81" s="15" t="s">
        <v>1042</v>
      </c>
      <c r="G81" s="15" t="s">
        <v>1043</v>
      </c>
      <c r="H81" s="36" t="s">
        <v>845</v>
      </c>
      <c r="I81" s="185" t="s">
        <v>1044</v>
      </c>
      <c r="J81" s="37" t="s">
        <v>884</v>
      </c>
      <c r="K81" s="37"/>
    </row>
    <row r="82" ht="30" customHeight="1" outlineLevel="2" spans="1:11">
      <c r="A82" t="str">
        <f t="shared" si="3"/>
        <v>G241K2289+089滑坡</v>
      </c>
      <c r="B82" s="35">
        <v>65</v>
      </c>
      <c r="C82" s="15" t="s">
        <v>245</v>
      </c>
      <c r="D82" s="15">
        <v>431222</v>
      </c>
      <c r="E82" s="15" t="s">
        <v>246</v>
      </c>
      <c r="F82" s="15" t="s">
        <v>270</v>
      </c>
      <c r="G82" s="15" t="s">
        <v>1045</v>
      </c>
      <c r="H82" s="36" t="s">
        <v>845</v>
      </c>
      <c r="I82" s="185" t="s">
        <v>1046</v>
      </c>
      <c r="J82" s="37" t="s">
        <v>884</v>
      </c>
      <c r="K82" s="37"/>
    </row>
    <row r="83" ht="30" customHeight="1" outlineLevel="2" spans="1:11">
      <c r="A83" t="str">
        <f t="shared" si="3"/>
        <v>S318K57+005水毁</v>
      </c>
      <c r="B83" s="35">
        <v>66</v>
      </c>
      <c r="C83" s="15" t="s">
        <v>245</v>
      </c>
      <c r="D83" s="15">
        <v>431222</v>
      </c>
      <c r="E83" s="15" t="s">
        <v>246</v>
      </c>
      <c r="F83" s="15" t="s">
        <v>310</v>
      </c>
      <c r="G83" s="15" t="s">
        <v>1047</v>
      </c>
      <c r="H83" s="36" t="s">
        <v>845</v>
      </c>
      <c r="I83" s="185" t="s">
        <v>1048</v>
      </c>
      <c r="J83" s="37" t="s">
        <v>884</v>
      </c>
      <c r="K83" s="37"/>
    </row>
    <row r="84" ht="30" customHeight="1" outlineLevel="2" spans="1:11">
      <c r="A84" t="str">
        <f t="shared" si="3"/>
        <v>S318K54+020泥石流</v>
      </c>
      <c r="B84" s="35">
        <v>67</v>
      </c>
      <c r="C84" s="15" t="s">
        <v>245</v>
      </c>
      <c r="D84" s="15">
        <v>431222</v>
      </c>
      <c r="E84" s="15" t="s">
        <v>246</v>
      </c>
      <c r="F84" s="15" t="s">
        <v>310</v>
      </c>
      <c r="G84" s="15" t="s">
        <v>1049</v>
      </c>
      <c r="H84" s="36" t="s">
        <v>845</v>
      </c>
      <c r="I84" s="185" t="s">
        <v>1050</v>
      </c>
      <c r="J84" s="37" t="s">
        <v>884</v>
      </c>
      <c r="K84" s="37"/>
    </row>
    <row r="85" ht="30" customHeight="1" outlineLevel="2" spans="1:11">
      <c r="A85" t="str">
        <f t="shared" si="3"/>
        <v>S332K222+342滑坡</v>
      </c>
      <c r="B85" s="35">
        <v>68</v>
      </c>
      <c r="C85" s="15" t="s">
        <v>245</v>
      </c>
      <c r="D85" s="15">
        <v>431221</v>
      </c>
      <c r="E85" s="15" t="s">
        <v>869</v>
      </c>
      <c r="F85" s="15" t="s">
        <v>1051</v>
      </c>
      <c r="G85" s="15" t="s">
        <v>1052</v>
      </c>
      <c r="H85" s="36" t="s">
        <v>845</v>
      </c>
      <c r="I85" s="185" t="s">
        <v>1053</v>
      </c>
      <c r="J85" s="37" t="s">
        <v>884</v>
      </c>
      <c r="K85" s="37"/>
    </row>
    <row r="86" ht="30" customHeight="1" outlineLevel="2" spans="1:11">
      <c r="A86" t="str">
        <f t="shared" si="3"/>
        <v>S555K32+412水毁</v>
      </c>
      <c r="B86" s="35">
        <v>69</v>
      </c>
      <c r="C86" s="15" t="s">
        <v>245</v>
      </c>
      <c r="D86" s="15">
        <v>431221</v>
      </c>
      <c r="E86" s="15" t="s">
        <v>869</v>
      </c>
      <c r="F86" s="15" t="s">
        <v>1054</v>
      </c>
      <c r="G86" s="15" t="s">
        <v>1055</v>
      </c>
      <c r="H86" s="36" t="s">
        <v>845</v>
      </c>
      <c r="I86" s="185" t="s">
        <v>1056</v>
      </c>
      <c r="J86" s="37" t="s">
        <v>884</v>
      </c>
      <c r="K86" s="37"/>
    </row>
    <row r="87" ht="30" customHeight="1" outlineLevel="1" spans="2:11">
      <c r="B87" s="35"/>
      <c r="C87" s="12" t="s">
        <v>872</v>
      </c>
      <c r="D87" s="15"/>
      <c r="E87" s="15"/>
      <c r="F87" s="12">
        <f>SUBTOTAL(3,F88:F90)</f>
        <v>3</v>
      </c>
      <c r="G87" s="15"/>
      <c r="H87" s="36"/>
      <c r="I87" s="36"/>
      <c r="J87" s="37">
        <f>SUBTOTAL(3,J88:J90)</f>
        <v>3</v>
      </c>
      <c r="K87" s="37"/>
    </row>
    <row r="88" ht="30" customHeight="1" outlineLevel="2" spans="1:11">
      <c r="A88" t="str">
        <f>F88&amp;G88</f>
        <v>S546K134+996水毁</v>
      </c>
      <c r="B88" s="35">
        <v>70</v>
      </c>
      <c r="C88" s="15" t="s">
        <v>319</v>
      </c>
      <c r="D88" s="15">
        <v>431321</v>
      </c>
      <c r="E88" s="15" t="s">
        <v>1057</v>
      </c>
      <c r="F88" s="15" t="s">
        <v>1058</v>
      </c>
      <c r="G88" s="15" t="s">
        <v>1059</v>
      </c>
      <c r="H88" s="36" t="s">
        <v>845</v>
      </c>
      <c r="I88" s="185" t="s">
        <v>1060</v>
      </c>
      <c r="J88" s="37" t="s">
        <v>884</v>
      </c>
      <c r="K88" s="37"/>
    </row>
    <row r="89" ht="30" customHeight="1" outlineLevel="2" spans="1:11">
      <c r="A89" t="str">
        <f>F89&amp;G89</f>
        <v>S320K34+250崩塌</v>
      </c>
      <c r="B89" s="35">
        <v>71</v>
      </c>
      <c r="C89" s="15" t="s">
        <v>319</v>
      </c>
      <c r="D89" s="15">
        <v>431322</v>
      </c>
      <c r="E89" s="15" t="s">
        <v>873</v>
      </c>
      <c r="F89" s="15" t="s">
        <v>1061</v>
      </c>
      <c r="G89" s="15" t="s">
        <v>1062</v>
      </c>
      <c r="H89" s="36" t="s">
        <v>845</v>
      </c>
      <c r="I89" s="36" t="s">
        <v>1063</v>
      </c>
      <c r="J89" s="37" t="s">
        <v>884</v>
      </c>
      <c r="K89" s="37"/>
    </row>
    <row r="90" ht="30" customHeight="1" outlineLevel="2" spans="1:11">
      <c r="A90" t="str">
        <f>F90&amp;G90</f>
        <v>G354K620+450滑坡</v>
      </c>
      <c r="B90" s="35">
        <v>72</v>
      </c>
      <c r="C90" s="15" t="s">
        <v>319</v>
      </c>
      <c r="D90" s="15">
        <v>431381</v>
      </c>
      <c r="E90" s="15" t="s">
        <v>1064</v>
      </c>
      <c r="F90" s="15" t="s">
        <v>34</v>
      </c>
      <c r="G90" s="15" t="s">
        <v>1065</v>
      </c>
      <c r="H90" s="36" t="s">
        <v>845</v>
      </c>
      <c r="I90" s="185" t="s">
        <v>1066</v>
      </c>
      <c r="J90" s="37" t="s">
        <v>896</v>
      </c>
      <c r="K90" s="37"/>
    </row>
    <row r="91" ht="30" customHeight="1" outlineLevel="1" spans="2:11">
      <c r="B91" s="35"/>
      <c r="C91" s="12" t="s">
        <v>1067</v>
      </c>
      <c r="D91" s="15"/>
      <c r="E91" s="15"/>
      <c r="F91" s="12">
        <f>SUBTOTAL(3,F92:F95)</f>
        <v>4</v>
      </c>
      <c r="G91" s="15"/>
      <c r="H91" s="36"/>
      <c r="I91" s="36"/>
      <c r="J91" s="37">
        <f>SUBTOTAL(3,J92:J95)</f>
        <v>4</v>
      </c>
      <c r="K91" s="37"/>
    </row>
    <row r="92" ht="30" customHeight="1" outlineLevel="2" spans="1:11">
      <c r="A92" t="str">
        <f>F92&amp;G92</f>
        <v>S318K367+350崩塌</v>
      </c>
      <c r="B92" s="35">
        <v>73</v>
      </c>
      <c r="C92" s="15" t="s">
        <v>325</v>
      </c>
      <c r="D92" s="15">
        <v>433125</v>
      </c>
      <c r="E92" s="15" t="s">
        <v>326</v>
      </c>
      <c r="F92" s="15" t="s">
        <v>310</v>
      </c>
      <c r="G92" s="15" t="s">
        <v>1068</v>
      </c>
      <c r="H92" s="36" t="s">
        <v>845</v>
      </c>
      <c r="I92" s="185" t="s">
        <v>1069</v>
      </c>
      <c r="J92" s="37" t="s">
        <v>846</v>
      </c>
      <c r="K92" s="37"/>
    </row>
    <row r="93" ht="30" customHeight="1" outlineLevel="2" spans="1:11">
      <c r="A93" t="str">
        <f>F93&amp;G93</f>
        <v>G319K1785+365滑坡</v>
      </c>
      <c r="B93" s="35">
        <v>74</v>
      </c>
      <c r="C93" s="15" t="s">
        <v>325</v>
      </c>
      <c r="D93" s="15">
        <v>433122</v>
      </c>
      <c r="E93" s="15" t="s">
        <v>486</v>
      </c>
      <c r="F93" s="15" t="s">
        <v>45</v>
      </c>
      <c r="G93" s="15" t="s">
        <v>1070</v>
      </c>
      <c r="H93" s="36" t="s">
        <v>845</v>
      </c>
      <c r="I93" s="36" t="s">
        <v>1071</v>
      </c>
      <c r="J93" s="37" t="s">
        <v>896</v>
      </c>
      <c r="K93" s="37"/>
    </row>
    <row r="94" ht="30" customHeight="1" outlineLevel="2" spans="1:11">
      <c r="A94" t="str">
        <f>F94&amp;G94</f>
        <v>G352K93+300崩塌</v>
      </c>
      <c r="B94" s="35">
        <v>75</v>
      </c>
      <c r="C94" s="15" t="s">
        <v>325</v>
      </c>
      <c r="D94" s="15">
        <v>433126</v>
      </c>
      <c r="E94" s="15" t="s">
        <v>329</v>
      </c>
      <c r="F94" s="15" t="s">
        <v>332</v>
      </c>
      <c r="G94" s="15" t="s">
        <v>1072</v>
      </c>
      <c r="H94" s="36" t="s">
        <v>845</v>
      </c>
      <c r="I94" s="185" t="s">
        <v>1073</v>
      </c>
      <c r="J94" s="37" t="s">
        <v>884</v>
      </c>
      <c r="K94" s="37"/>
    </row>
    <row r="95" ht="30" customHeight="1" outlineLevel="2" spans="1:11">
      <c r="A95" t="str">
        <f>F95&amp;G95</f>
        <v>G352K25+510滑坡</v>
      </c>
      <c r="B95" s="35">
        <v>76</v>
      </c>
      <c r="C95" s="15" t="s">
        <v>325</v>
      </c>
      <c r="D95" s="15">
        <v>433127</v>
      </c>
      <c r="E95" s="15" t="s">
        <v>333</v>
      </c>
      <c r="F95" s="15" t="s">
        <v>332</v>
      </c>
      <c r="G95" s="15" t="s">
        <v>1074</v>
      </c>
      <c r="H95" s="36" t="s">
        <v>845</v>
      </c>
      <c r="I95" s="36" t="s">
        <v>1075</v>
      </c>
      <c r="J95" s="37" t="s">
        <v>884</v>
      </c>
      <c r="K95" s="37"/>
    </row>
  </sheetData>
  <autoFilter xmlns:etc="http://www.wps.cn/officeDocument/2017/etCustomData" ref="A5:K95" etc:filterBottomFollowUsedRange="0">
    <extLst/>
  </autoFilter>
  <mergeCells count="10">
    <mergeCell ref="B2:K2"/>
    <mergeCell ref="D3:E3"/>
    <mergeCell ref="B3:B4"/>
    <mergeCell ref="C3:C4"/>
    <mergeCell ref="F3:F4"/>
    <mergeCell ref="G3:G4"/>
    <mergeCell ref="H3:H4"/>
    <mergeCell ref="I3:I4"/>
    <mergeCell ref="J3:J4"/>
    <mergeCell ref="K3:K4"/>
  </mergeCells>
  <pageMargins left="0.550694444444444" right="0.590277777777778" top="0.472222222222222" bottom="0.708333333333333" header="0.5" footer="0.354166666666667"/>
  <pageSetup paperSize="9" fitToHeight="0" orientation="landscape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R20"/>
  <sheetViews>
    <sheetView view="pageBreakPreview" zoomScaleNormal="100" workbookViewId="0">
      <pane ySplit="4" topLeftCell="A12" activePane="bottomLeft" state="frozen"/>
      <selection/>
      <selection pane="bottomLeft" activeCell="I8" sqref="I8"/>
    </sheetView>
  </sheetViews>
  <sheetFormatPr defaultColWidth="9" defaultRowHeight="13.5"/>
  <cols>
    <col min="1" max="1" width="7" style="1" customWidth="1"/>
    <col min="2" max="2" width="14.6666666666667" style="1" customWidth="1"/>
    <col min="3" max="4" width="14.8833333333333" style="1" customWidth="1"/>
    <col min="5" max="5" width="10.6666666666667" style="1" customWidth="1"/>
    <col min="6" max="7" width="9.33333333333333" style="1" customWidth="1"/>
    <col min="8" max="8" width="9.10833333333333" style="1" customWidth="1"/>
    <col min="9" max="9" width="12.8833333333333" style="1" customWidth="1"/>
    <col min="10" max="10" width="12" style="2" customWidth="1"/>
    <col min="11" max="11" width="10.6666666666667" style="1" customWidth="1"/>
    <col min="12" max="12" width="9.66666666666667" style="3" hidden="1" customWidth="1"/>
    <col min="13" max="13" width="8.775" style="3" hidden="1" customWidth="1"/>
    <col min="14" max="14" width="9.33333333333333" style="3" hidden="1" customWidth="1"/>
    <col min="15" max="15" width="13.775" style="3" hidden="1" customWidth="1"/>
    <col min="16" max="16" width="6.10833333333333" style="3" hidden="1" customWidth="1"/>
    <col min="17" max="17" width="13.775" style="1" customWidth="1"/>
    <col min="18" max="18" width="9" style="1" customWidth="1"/>
    <col min="19" max="16384" width="9" style="1"/>
  </cols>
  <sheetData>
    <row r="1" ht="18" customHeight="1" spans="1:2">
      <c r="A1" s="4" t="s">
        <v>1076</v>
      </c>
      <c r="B1" s="4"/>
    </row>
    <row r="2" ht="40.95" customHeight="1" spans="1:17">
      <c r="A2" s="5" t="s">
        <v>1077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30" customHeight="1" spans="1:17">
      <c r="A3" s="6" t="s">
        <v>3</v>
      </c>
      <c r="B3" s="7" t="s">
        <v>4</v>
      </c>
      <c r="C3" s="8" t="s">
        <v>363</v>
      </c>
      <c r="D3" s="8"/>
      <c r="E3" s="6" t="s">
        <v>364</v>
      </c>
      <c r="F3" s="6"/>
      <c r="G3" s="6"/>
      <c r="H3" s="9" t="s">
        <v>1078</v>
      </c>
      <c r="I3" s="6" t="s">
        <v>431</v>
      </c>
      <c r="J3" s="6" t="s">
        <v>1079</v>
      </c>
      <c r="K3" s="6" t="s">
        <v>1080</v>
      </c>
      <c r="L3" s="9" t="s">
        <v>1081</v>
      </c>
      <c r="M3" s="9" t="s">
        <v>1082</v>
      </c>
      <c r="N3" s="9" t="s">
        <v>1083</v>
      </c>
      <c r="O3" s="9" t="s">
        <v>435</v>
      </c>
      <c r="P3" s="9" t="s">
        <v>1084</v>
      </c>
      <c r="Q3" s="9" t="s">
        <v>19</v>
      </c>
    </row>
    <row r="4" ht="42" customHeight="1" spans="1:17">
      <c r="A4" s="10"/>
      <c r="B4" s="11"/>
      <c r="C4" s="12" t="s">
        <v>369</v>
      </c>
      <c r="D4" s="12" t="s">
        <v>370</v>
      </c>
      <c r="E4" s="10" t="s">
        <v>20</v>
      </c>
      <c r="F4" s="10" t="s">
        <v>437</v>
      </c>
      <c r="G4" s="10" t="s">
        <v>842</v>
      </c>
      <c r="H4" s="12"/>
      <c r="I4" s="10"/>
      <c r="J4" s="10"/>
      <c r="K4" s="10"/>
      <c r="L4" s="12"/>
      <c r="M4" s="12"/>
      <c r="N4" s="12"/>
      <c r="O4" s="12"/>
      <c r="P4" s="12"/>
      <c r="Q4" s="12"/>
    </row>
    <row r="5" ht="39.9" customHeight="1" spans="1:17">
      <c r="A5" s="13"/>
      <c r="B5" s="14" t="s">
        <v>843</v>
      </c>
      <c r="C5" s="13"/>
      <c r="D5" s="13"/>
      <c r="E5" s="13"/>
      <c r="F5" s="13"/>
      <c r="G5" s="13"/>
      <c r="H5" s="10">
        <f>SUBTOTAL(3,H6:H20)</f>
        <v>10</v>
      </c>
      <c r="I5" s="13"/>
      <c r="J5" s="13"/>
      <c r="K5" s="10">
        <f>SUBTOTAL(9,K6:K20)</f>
        <v>1.94500000000022</v>
      </c>
      <c r="L5" s="15"/>
      <c r="M5" s="15"/>
      <c r="N5" s="15"/>
      <c r="O5" s="15"/>
      <c r="P5" s="15"/>
      <c r="Q5" s="15"/>
    </row>
    <row r="6" ht="39.9" customHeight="1" outlineLevel="1" spans="1:17">
      <c r="A6" s="13"/>
      <c r="B6" s="10" t="s">
        <v>938</v>
      </c>
      <c r="C6" s="13"/>
      <c r="D6" s="13"/>
      <c r="E6" s="13"/>
      <c r="F6" s="13"/>
      <c r="G6" s="15"/>
      <c r="H6" s="16">
        <f>SUBTOTAL(3,H7:H11)</f>
        <v>5</v>
      </c>
      <c r="I6" s="18"/>
      <c r="J6" s="15"/>
      <c r="K6" s="23">
        <f>SUBTOTAL(9,K7:K11)</f>
        <v>1.08100000000047</v>
      </c>
      <c r="L6" s="15"/>
      <c r="M6" s="15"/>
      <c r="N6" s="15"/>
      <c r="O6" s="15"/>
      <c r="P6" s="15"/>
      <c r="Q6" s="15"/>
    </row>
    <row r="7" ht="39.9" customHeight="1" outlineLevel="2" spans="1:18">
      <c r="A7" s="13">
        <v>1</v>
      </c>
      <c r="B7" s="13" t="s">
        <v>444</v>
      </c>
      <c r="C7" s="13">
        <v>430811</v>
      </c>
      <c r="D7" s="13" t="s">
        <v>943</v>
      </c>
      <c r="E7" s="13" t="s">
        <v>270</v>
      </c>
      <c r="F7" s="13">
        <v>2105.164</v>
      </c>
      <c r="G7" s="15">
        <v>2105.2</v>
      </c>
      <c r="H7" s="15" t="s">
        <v>857</v>
      </c>
      <c r="I7" s="18" t="s">
        <v>380</v>
      </c>
      <c r="J7" s="15" t="s">
        <v>1085</v>
      </c>
      <c r="K7" s="15">
        <v>0.036</v>
      </c>
      <c r="L7" s="15">
        <v>29.8</v>
      </c>
      <c r="M7" s="15">
        <v>26</v>
      </c>
      <c r="N7" s="15">
        <v>14.9</v>
      </c>
      <c r="O7" s="15" t="s">
        <v>1086</v>
      </c>
      <c r="P7" s="15">
        <v>1</v>
      </c>
      <c r="Q7" s="15"/>
      <c r="R7" s="1" t="s">
        <v>848</v>
      </c>
    </row>
    <row r="8" ht="39.9" customHeight="1" outlineLevel="2" spans="1:18">
      <c r="A8" s="13">
        <v>2</v>
      </c>
      <c r="B8" s="13" t="s">
        <v>444</v>
      </c>
      <c r="C8" s="17">
        <v>430802</v>
      </c>
      <c r="D8" s="17" t="s">
        <v>445</v>
      </c>
      <c r="E8" s="17" t="s">
        <v>270</v>
      </c>
      <c r="F8" s="17">
        <v>2114.136</v>
      </c>
      <c r="G8" s="17">
        <v>2114.186</v>
      </c>
      <c r="H8" s="17" t="s">
        <v>857</v>
      </c>
      <c r="I8" s="17" t="s">
        <v>380</v>
      </c>
      <c r="J8" s="13" t="s">
        <v>1085</v>
      </c>
      <c r="K8" s="17">
        <v>0.0500000000001819</v>
      </c>
      <c r="L8" s="15">
        <v>39.67</v>
      </c>
      <c r="M8" s="15">
        <v>35.7</v>
      </c>
      <c r="N8" s="15">
        <v>19.835</v>
      </c>
      <c r="O8" s="15" t="s">
        <v>846</v>
      </c>
      <c r="P8" s="15">
        <v>1</v>
      </c>
      <c r="Q8" s="15"/>
      <c r="R8" s="1" t="s">
        <v>848</v>
      </c>
    </row>
    <row r="9" ht="39.9" customHeight="1" outlineLevel="2" spans="1:18">
      <c r="A9" s="13">
        <v>3</v>
      </c>
      <c r="B9" s="13" t="s">
        <v>444</v>
      </c>
      <c r="C9" s="17">
        <v>430802</v>
      </c>
      <c r="D9" s="17" t="s">
        <v>445</v>
      </c>
      <c r="E9" s="17" t="s">
        <v>270</v>
      </c>
      <c r="F9" s="17">
        <v>2190.45</v>
      </c>
      <c r="G9" s="17">
        <v>2190.63</v>
      </c>
      <c r="H9" s="17" t="s">
        <v>860</v>
      </c>
      <c r="I9" s="17" t="s">
        <v>380</v>
      </c>
      <c r="J9" s="13" t="s">
        <v>1085</v>
      </c>
      <c r="K9" s="17">
        <v>0.180000000000291</v>
      </c>
      <c r="L9" s="15">
        <v>39.56</v>
      </c>
      <c r="M9" s="15">
        <v>35.6</v>
      </c>
      <c r="N9" s="15">
        <v>19.78</v>
      </c>
      <c r="O9" s="15" t="s">
        <v>1086</v>
      </c>
      <c r="P9" s="15">
        <v>1</v>
      </c>
      <c r="Q9" s="15"/>
      <c r="R9" s="1" t="s">
        <v>848</v>
      </c>
    </row>
    <row r="10" ht="39.9" customHeight="1" outlineLevel="2" spans="1:18">
      <c r="A10" s="13">
        <v>4</v>
      </c>
      <c r="B10" s="13" t="s">
        <v>444</v>
      </c>
      <c r="C10" s="13">
        <v>430822</v>
      </c>
      <c r="D10" s="13" t="s">
        <v>939</v>
      </c>
      <c r="E10" s="13" t="s">
        <v>205</v>
      </c>
      <c r="F10" s="13">
        <v>1592.82</v>
      </c>
      <c r="G10" s="15">
        <v>1593.4</v>
      </c>
      <c r="H10" s="15" t="s">
        <v>860</v>
      </c>
      <c r="I10" s="18" t="s">
        <v>380</v>
      </c>
      <c r="J10" s="13" t="s">
        <v>1085</v>
      </c>
      <c r="K10" s="15">
        <v>0.58</v>
      </c>
      <c r="L10" s="15">
        <v>75.2</v>
      </c>
      <c r="M10" s="15">
        <v>69.18</v>
      </c>
      <c r="N10" s="15">
        <v>37.6</v>
      </c>
      <c r="O10" s="15" t="s">
        <v>1086</v>
      </c>
      <c r="P10" s="15">
        <v>1</v>
      </c>
      <c r="Q10" s="15"/>
      <c r="R10" s="1" t="s">
        <v>848</v>
      </c>
    </row>
    <row r="11" ht="39.9" customHeight="1" outlineLevel="2" spans="1:18">
      <c r="A11" s="13">
        <v>5</v>
      </c>
      <c r="B11" s="13" t="s">
        <v>444</v>
      </c>
      <c r="C11" s="13">
        <v>430822</v>
      </c>
      <c r="D11" s="13" t="s">
        <v>939</v>
      </c>
      <c r="E11" s="13" t="s">
        <v>205</v>
      </c>
      <c r="F11" s="13">
        <v>1593.55</v>
      </c>
      <c r="G11" s="15">
        <v>1593.785</v>
      </c>
      <c r="H11" s="15" t="s">
        <v>860</v>
      </c>
      <c r="I11" s="18" t="s">
        <v>380</v>
      </c>
      <c r="J11" s="13" t="s">
        <v>1085</v>
      </c>
      <c r="K11" s="15">
        <v>0.235</v>
      </c>
      <c r="L11" s="15">
        <v>52.3</v>
      </c>
      <c r="M11" s="15">
        <v>47.1</v>
      </c>
      <c r="N11" s="15">
        <v>26.15</v>
      </c>
      <c r="O11" s="15" t="s">
        <v>1086</v>
      </c>
      <c r="P11" s="15">
        <v>1</v>
      </c>
      <c r="Q11" s="15"/>
      <c r="R11" s="1" t="s">
        <v>848</v>
      </c>
    </row>
    <row r="12" ht="39.9" customHeight="1" outlineLevel="1" spans="1:17">
      <c r="A12" s="13"/>
      <c r="B12" s="10" t="s">
        <v>976</v>
      </c>
      <c r="C12" s="17"/>
      <c r="D12" s="17"/>
      <c r="E12" s="17"/>
      <c r="F12" s="17"/>
      <c r="G12" s="17"/>
      <c r="H12" s="16">
        <f>SUBTOTAL(3,H13)</f>
        <v>1</v>
      </c>
      <c r="I12" s="18"/>
      <c r="J12" s="13"/>
      <c r="K12" s="24">
        <f>SUBTOTAL(9,K13)</f>
        <v>0.2</v>
      </c>
      <c r="L12" s="15"/>
      <c r="M12" s="15"/>
      <c r="N12" s="15"/>
      <c r="O12" s="15"/>
      <c r="P12" s="15"/>
      <c r="Q12" s="15"/>
    </row>
    <row r="13" ht="39.9" customHeight="1" outlineLevel="2" spans="1:18">
      <c r="A13" s="13">
        <v>6</v>
      </c>
      <c r="B13" s="17" t="s">
        <v>190</v>
      </c>
      <c r="C13" s="17">
        <v>430922</v>
      </c>
      <c r="D13" s="17" t="s">
        <v>191</v>
      </c>
      <c r="E13" s="17" t="s">
        <v>194</v>
      </c>
      <c r="F13" s="17">
        <v>170.9</v>
      </c>
      <c r="G13" s="17">
        <v>171.1</v>
      </c>
      <c r="H13" s="18" t="s">
        <v>857</v>
      </c>
      <c r="I13" s="18" t="s">
        <v>380</v>
      </c>
      <c r="J13" s="13" t="s">
        <v>1087</v>
      </c>
      <c r="K13" s="17">
        <v>0.2</v>
      </c>
      <c r="L13" s="15">
        <v>80</v>
      </c>
      <c r="M13" s="15"/>
      <c r="N13" s="15">
        <v>40</v>
      </c>
      <c r="O13" s="15" t="s">
        <v>1086</v>
      </c>
      <c r="P13" s="15">
        <v>1</v>
      </c>
      <c r="Q13" s="15"/>
      <c r="R13" s="1" t="s">
        <v>848</v>
      </c>
    </row>
    <row r="14" ht="39.9" customHeight="1" outlineLevel="1" spans="1:17">
      <c r="A14" s="13"/>
      <c r="B14" s="10" t="s">
        <v>853</v>
      </c>
      <c r="C14" s="17"/>
      <c r="D14" s="17"/>
      <c r="E14" s="17"/>
      <c r="F14" s="19"/>
      <c r="G14" s="19"/>
      <c r="H14" s="16">
        <f>SUBTOTAL(3,H15:H16)</f>
        <v>2</v>
      </c>
      <c r="I14" s="18"/>
      <c r="J14" s="13"/>
      <c r="K14" s="24">
        <f>SUBTOTAL(9,K15:K16)</f>
        <v>0.303999999999746</v>
      </c>
      <c r="L14" s="15"/>
      <c r="M14" s="15"/>
      <c r="N14" s="15"/>
      <c r="O14" s="15"/>
      <c r="P14" s="15"/>
      <c r="Q14" s="15"/>
    </row>
    <row r="15" ht="39.9" customHeight="1" outlineLevel="2" spans="1:18">
      <c r="A15" s="13">
        <v>7</v>
      </c>
      <c r="B15" s="17" t="s">
        <v>213</v>
      </c>
      <c r="C15" s="17">
        <v>431026</v>
      </c>
      <c r="D15" s="17" t="s">
        <v>415</v>
      </c>
      <c r="E15" s="20" t="s">
        <v>169</v>
      </c>
      <c r="F15" s="20">
        <v>2100.132</v>
      </c>
      <c r="G15" s="20">
        <v>2100.173</v>
      </c>
      <c r="H15" s="17" t="s">
        <v>845</v>
      </c>
      <c r="I15" s="18" t="s">
        <v>380</v>
      </c>
      <c r="J15" s="13" t="s">
        <v>1088</v>
      </c>
      <c r="K15" s="17">
        <f>G15-F15</f>
        <v>0.0409999999997126</v>
      </c>
      <c r="L15" s="15">
        <v>37</v>
      </c>
      <c r="M15" s="15">
        <v>34</v>
      </c>
      <c r="N15" s="15">
        <v>18.5</v>
      </c>
      <c r="O15" s="15" t="s">
        <v>846</v>
      </c>
      <c r="P15" s="15">
        <v>1</v>
      </c>
      <c r="Q15" s="15"/>
      <c r="R15" s="1" t="s">
        <v>848</v>
      </c>
    </row>
    <row r="16" ht="39.9" customHeight="1" outlineLevel="2" spans="1:18">
      <c r="A16" s="13">
        <v>8</v>
      </c>
      <c r="B16" s="17" t="s">
        <v>213</v>
      </c>
      <c r="C16" s="17">
        <v>431026</v>
      </c>
      <c r="D16" s="17" t="s">
        <v>415</v>
      </c>
      <c r="E16" s="20" t="s">
        <v>416</v>
      </c>
      <c r="F16" s="20">
        <v>710.9</v>
      </c>
      <c r="G16" s="20">
        <v>711.163</v>
      </c>
      <c r="H16" s="17" t="s">
        <v>860</v>
      </c>
      <c r="I16" s="18" t="s">
        <v>380</v>
      </c>
      <c r="J16" s="13" t="s">
        <v>1089</v>
      </c>
      <c r="K16" s="17">
        <f>G16-F16</f>
        <v>0.263000000000034</v>
      </c>
      <c r="L16" s="15">
        <v>77</v>
      </c>
      <c r="M16" s="15">
        <v>71</v>
      </c>
      <c r="N16" s="15">
        <v>38.5</v>
      </c>
      <c r="O16" s="15" t="s">
        <v>846</v>
      </c>
      <c r="P16" s="15">
        <v>1</v>
      </c>
      <c r="Q16" s="15"/>
      <c r="R16" s="1" t="s">
        <v>848</v>
      </c>
    </row>
    <row r="17" ht="39.9" customHeight="1" outlineLevel="1" spans="1:17">
      <c r="A17" s="13"/>
      <c r="B17" s="12" t="s">
        <v>868</v>
      </c>
      <c r="C17" s="18"/>
      <c r="D17" s="18"/>
      <c r="E17" s="18"/>
      <c r="F17" s="18"/>
      <c r="G17" s="18"/>
      <c r="H17" s="16">
        <f>SUBTOTAL(3,H18)</f>
        <v>1</v>
      </c>
      <c r="I17" s="18"/>
      <c r="J17" s="15"/>
      <c r="K17" s="25">
        <f>SUBTOTAL(9,K18:K18)</f>
        <v>0.06</v>
      </c>
      <c r="L17" s="15"/>
      <c r="M17" s="15"/>
      <c r="N17" s="15"/>
      <c r="O17" s="15"/>
      <c r="P17" s="15"/>
      <c r="Q17" s="15"/>
    </row>
    <row r="18" ht="44.1" customHeight="1" outlineLevel="2" spans="1:18">
      <c r="A18" s="13">
        <v>9</v>
      </c>
      <c r="B18" s="18" t="s">
        <v>245</v>
      </c>
      <c r="C18" s="18">
        <v>431281</v>
      </c>
      <c r="D18" s="18" t="s">
        <v>1020</v>
      </c>
      <c r="E18" s="18" t="s">
        <v>252</v>
      </c>
      <c r="F18" s="21">
        <v>2906.26</v>
      </c>
      <c r="G18" s="21">
        <v>2906.32</v>
      </c>
      <c r="H18" s="18" t="s">
        <v>845</v>
      </c>
      <c r="I18" s="18" t="s">
        <v>380</v>
      </c>
      <c r="J18" s="26" t="s">
        <v>1090</v>
      </c>
      <c r="K18" s="18">
        <v>0.06</v>
      </c>
      <c r="L18" s="15">
        <v>70</v>
      </c>
      <c r="M18" s="15">
        <v>62</v>
      </c>
      <c r="N18" s="15">
        <v>35</v>
      </c>
      <c r="O18" s="15" t="s">
        <v>1086</v>
      </c>
      <c r="P18" s="15">
        <v>1</v>
      </c>
      <c r="Q18" s="15"/>
      <c r="R18" s="1" t="s">
        <v>848</v>
      </c>
    </row>
    <row r="19" ht="39.9" customHeight="1" outlineLevel="1" spans="1:17">
      <c r="A19" s="13"/>
      <c r="B19" s="10" t="s">
        <v>872</v>
      </c>
      <c r="C19" s="13"/>
      <c r="D19" s="13"/>
      <c r="E19" s="13"/>
      <c r="F19" s="22"/>
      <c r="G19" s="22"/>
      <c r="H19" s="16">
        <f>SUBTOTAL(3,H20)</f>
        <v>1</v>
      </c>
      <c r="I19" s="13"/>
      <c r="J19" s="13"/>
      <c r="K19" s="27">
        <f>SUBTOTAL(9,K20)</f>
        <v>0.3</v>
      </c>
      <c r="L19" s="15"/>
      <c r="M19" s="15"/>
      <c r="N19" s="15"/>
      <c r="O19" s="15"/>
      <c r="P19" s="15"/>
      <c r="Q19" s="15"/>
    </row>
    <row r="20" ht="57" customHeight="1" outlineLevel="2" spans="1:18">
      <c r="A20" s="13">
        <v>10</v>
      </c>
      <c r="B20" s="13" t="s">
        <v>319</v>
      </c>
      <c r="C20" s="13">
        <v>431322</v>
      </c>
      <c r="D20" s="13" t="s">
        <v>1064</v>
      </c>
      <c r="E20" s="13" t="s">
        <v>34</v>
      </c>
      <c r="F20" s="22">
        <v>620.3</v>
      </c>
      <c r="G20" s="22">
        <v>620.6</v>
      </c>
      <c r="H20" s="13" t="s">
        <v>845</v>
      </c>
      <c r="I20" s="13" t="s">
        <v>380</v>
      </c>
      <c r="J20" s="13" t="s">
        <v>1089</v>
      </c>
      <c r="K20" s="22">
        <v>0.3</v>
      </c>
      <c r="L20" s="28">
        <v>17</v>
      </c>
      <c r="M20" s="28"/>
      <c r="N20" s="15">
        <v>11.9</v>
      </c>
      <c r="O20" s="15" t="s">
        <v>1086</v>
      </c>
      <c r="P20" s="15">
        <v>1</v>
      </c>
      <c r="Q20" s="15"/>
      <c r="R20" s="1" t="s">
        <v>848</v>
      </c>
    </row>
  </sheetData>
  <mergeCells count="16">
    <mergeCell ref="A1:B1"/>
    <mergeCell ref="A2:Q2"/>
    <mergeCell ref="C3:D3"/>
    <mergeCell ref="E3:G3"/>
    <mergeCell ref="A3:A4"/>
    <mergeCell ref="B3:B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ageMargins left="0.354166666666667" right="0.156944444444444" top="0.472222222222222" bottom="0.629861111111111" header="0.156944444444444" footer="0.275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危旧桥改造</vt:lpstr>
      <vt:lpstr>危隧改造</vt:lpstr>
      <vt:lpstr>长大桥梁结构监测</vt:lpstr>
      <vt:lpstr>长大隧道结构监测</vt:lpstr>
      <vt:lpstr>桥隧群监测</vt:lpstr>
      <vt:lpstr>桥隧群监测明细</vt:lpstr>
      <vt:lpstr>安全设施精细化提升</vt:lpstr>
      <vt:lpstr>灾害防治（一、二级风险点）</vt:lpstr>
      <vt:lpstr>边坡监测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苏迅</dc:creator>
  <cp:lastModifiedBy>刘永红</cp:lastModifiedBy>
  <dcterms:created xsi:type="dcterms:W3CDTF">2025-10-13T16:11:00Z</dcterms:created>
  <dcterms:modified xsi:type="dcterms:W3CDTF">2025-12-05T07:57:55Z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FB2B15DDA5B34C1C8E6D26B9882D1AE7_13</vt:lpwstr>
  </property>
  <property fmtid="{D5CDD505-2E9C-101B-9397-08002B2CF9AE}" pid="3" name="KSOProductBuildVer">
    <vt:lpwstr>2052-12.1.0.18912</vt:lpwstr>
  </property>
</Properties>
</file>